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целевая" sheetId="1" r:id="rId1"/>
    <sheet name="ведомств" sheetId="2" r:id="rId2"/>
    <sheet name="справочная" sheetId="3" r:id="rId3"/>
  </sheets>
  <definedNames>
    <definedName name="_xlnm.Print_Area" localSheetId="1">'ведомств'!$A$1:$H$162</definedName>
    <definedName name="_xlnm.Print_Area" localSheetId="0">'целевая'!$A$1:$G$137</definedName>
  </definedNames>
  <calcPr fullCalcOnLoad="1"/>
</workbook>
</file>

<file path=xl/sharedStrings.xml><?xml version="1.0" encoding="utf-8"?>
<sst xmlns="http://schemas.openxmlformats.org/spreadsheetml/2006/main" count="1600" uniqueCount="231">
  <si>
    <t>(тыс. рублей)</t>
  </si>
  <si>
    <t>№ п/п</t>
  </si>
  <si>
    <t>Наименование</t>
  </si>
  <si>
    <t>РЗ</t>
  </si>
  <si>
    <t>ПР</t>
  </si>
  <si>
    <t>ЦСР</t>
  </si>
  <si>
    <t>ВР</t>
  </si>
  <si>
    <t>Сумма</t>
  </si>
  <si>
    <t>ВСЕГО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</si>
  <si>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</si>
  <si>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</si>
  <si>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</si>
  <si>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</si>
  <si>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00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</si>
  <si>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</si>
  <si>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</si>
  <si>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</si>
  <si>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</si>
  <si>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</si>
  <si>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</si>
  <si>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</si>
  <si>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</si>
  <si>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</si>
  <si>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</si>
  <si>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09</t>
  </si>
  <si>
    <t xml:space="preserve">Мероприятия по предупреждению и ликвидации последствий чрезвычайных ситуаций и стихийных бедствий 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</si>
  <si>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</si>
  <si>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</si>
  <si>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</si>
  <si>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</si>
  <si>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13</t>
  </si>
  <si>
    <t>12</t>
  </si>
  <si>
    <t>Жилищно-коммунальное хозяйство</t>
  </si>
  <si>
    <t>05</t>
  </si>
  <si>
    <t>Благоустройство</t>
  </si>
  <si>
    <t>Уличное освещение</t>
  </si>
  <si>
    <t>Другие вопросы в области жилищно-коммунального хозяйства</t>
  </si>
  <si>
    <t>Образование</t>
  </si>
  <si>
    <t>07</t>
  </si>
  <si>
    <t>Молодежная политика и оздоровление детей</t>
  </si>
  <si>
    <t>08</t>
  </si>
  <si>
    <t>Обеспечение деятельности (оказание услуг) подведомственных учреждений</t>
  </si>
  <si>
    <t>Физическая культура и спорт</t>
  </si>
  <si>
    <t>11</t>
  </si>
  <si>
    <t>Дорожное хозяйство (дорожные фонды)</t>
  </si>
  <si>
    <t>Вед</t>
  </si>
  <si>
    <t>Александровского сельского поселения</t>
  </si>
  <si>
    <t>Социальная политика</t>
  </si>
  <si>
    <t>Социальное обеспечение населения</t>
  </si>
  <si>
    <t xml:space="preserve">Глава Александровского сельского </t>
  </si>
  <si>
    <t xml:space="preserve">Усть-Лабинского района </t>
  </si>
  <si>
    <t>Исполнительно-распорядительный орган Администрация сельского поселения Усть-Лабинского района</t>
  </si>
  <si>
    <t>Обеспечение деятельности высшего органа исполнительной власти Александровского сельского поселения Усть-Лабинского района</t>
  </si>
  <si>
    <t>Высшее должностное лицо Александровского сельского поселения Усть-Лабинского района</t>
  </si>
  <si>
    <t>Обеспечение деятельности администрации</t>
  </si>
  <si>
    <t>Обеспечение функционирования администрации</t>
  </si>
  <si>
    <t>Расходы на обеспечение функций органов местного самоуправления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</si>
  <si>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</si>
  <si>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</si>
  <si>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Обеспечение деятельности финансовых налоговых и таможенных органов и органов финансового (финансово-бюджетного) надзора</t>
  </si>
  <si>
    <t>06</t>
  </si>
  <si>
    <t>Расходы на обеспечение функций органов местного самоуправления по передаваемым полномочиям поселений</t>
  </si>
  <si>
    <t>Финансовое обеспечение непредвиденных расходов</t>
  </si>
  <si>
    <t>Резервные фонды администрации Александровского сельского поселения Усть-Лабинского района</t>
  </si>
  <si>
    <t>Управление муниципальным имуществом муниципального образования Александровского сельского поселения Усть-Лабинского района</t>
  </si>
  <si>
    <t>Мероприятия в рамках управления имуществом Александровского сельского поселения Усть-Лабинского района</t>
  </si>
  <si>
    <t>Обеспечение деятельности администрации Александровского сельского поселения Усть-Лабинского района</t>
  </si>
  <si>
    <t>Переданные межбюджетные трансферты в бюджеты поселений</t>
  </si>
  <si>
    <t>Защита населения и территории от последствий  чрезвычайных ситуаций природного и техногенного характера, гражданская оборона</t>
  </si>
  <si>
    <t>Мероприятия по гражданской обороне, предупреждению и ликвидации чрезвычайных ситуаций, стихийных бедствий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</si>
  <si>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 по передаваемым полномочиям поселений</t>
  </si>
  <si>
    <t>Реализация мероприятий ведомственной целевой программы</t>
  </si>
  <si>
    <t>Реализация мероприятий в области дорожного хозяйства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</si>
  <si>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</si>
  <si>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мероприятия по благоустройству городских округов и поселений</t>
  </si>
  <si>
    <t>Мероприятия в области культуры</t>
  </si>
  <si>
    <t>Организация библиотечного обслуживания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</si>
  <si>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</si>
  <si>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</si>
  <si>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>Культура и кинематография</t>
  </si>
  <si>
    <t xml:space="preserve">Культура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</si>
  <si>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</si>
  <si>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</si>
  <si>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</si>
  <si>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</si>
  <si>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Межбюджетные трансферты</t>
  </si>
  <si>
    <t>Социальное обеспечение и иные выплаты населению</t>
  </si>
  <si>
    <t>300</t>
  </si>
  <si>
    <t>Реализация мероприятий по уличному освещению</t>
  </si>
  <si>
    <t>Реализация прочих мероприятий по благоустройству городских округов и поселений</t>
  </si>
  <si>
    <t>Озеленение</t>
  </si>
  <si>
    <t>Реализация мероприятий по озеленению</t>
  </si>
  <si>
    <t>Приложение  № 8</t>
  </si>
  <si>
    <t>Приложение  № 9</t>
  </si>
  <si>
    <t>Благоустройство. Другие вопросы в области ЖКХ.</t>
  </si>
  <si>
    <t>50 0 00 00000</t>
  </si>
  <si>
    <t>50 1 00 00000</t>
  </si>
  <si>
    <t>50 1 00 00190</t>
  </si>
  <si>
    <t>51 0 00 00000</t>
  </si>
  <si>
    <t>51 1 00 00000</t>
  </si>
  <si>
    <t>51 1 00 00190</t>
  </si>
  <si>
    <t>51 2 00 00000</t>
  </si>
  <si>
    <t>51 2 00 60190</t>
  </si>
  <si>
    <t>51 1 00 21190</t>
  </si>
  <si>
    <t>51 4 00 00000</t>
  </si>
  <si>
    <t>51 4 00 10490</t>
  </si>
  <si>
    <t>52 0 00 00000</t>
  </si>
  <si>
    <t>52 1 00 00000</t>
  </si>
  <si>
    <t>52 1 00 10390</t>
  </si>
  <si>
    <t>53 0 00 00000</t>
  </si>
  <si>
    <t>53 0 00 10070</t>
  </si>
  <si>
    <t>54 0 00 00000</t>
  </si>
  <si>
    <t>54 0 00 10070</t>
  </si>
  <si>
    <t>71 0 00 00000</t>
  </si>
  <si>
    <t>71 0 00 10070</t>
  </si>
  <si>
    <t>51 6 00 00000</t>
  </si>
  <si>
    <t>51 6 00 51180</t>
  </si>
  <si>
    <t>56 0 00 00000</t>
  </si>
  <si>
    <t>56 1 00 00000</t>
  </si>
  <si>
    <t>56 1 00 11540</t>
  </si>
  <si>
    <t xml:space="preserve">56 1 00 11540 </t>
  </si>
  <si>
    <t>57 0 00 00000</t>
  </si>
  <si>
    <t>57 0 00 10070</t>
  </si>
  <si>
    <t>59 0 00 00000</t>
  </si>
  <si>
    <t>59 0 00 11080</t>
  </si>
  <si>
    <t>60 0 00 00000</t>
  </si>
  <si>
    <t>60 0 00 10070</t>
  </si>
  <si>
    <t xml:space="preserve">62 0 00 00000 </t>
  </si>
  <si>
    <t>62 0 00 10070</t>
  </si>
  <si>
    <t>64 0 00 00000</t>
  </si>
  <si>
    <t>64 0 00 11030</t>
  </si>
  <si>
    <t>66 0 00 00000</t>
  </si>
  <si>
    <t>66 0 00 00590</t>
  </si>
  <si>
    <t>67 0 00 00000</t>
  </si>
  <si>
    <t>67 0 00 10070</t>
  </si>
  <si>
    <t>68 0 00 00000</t>
  </si>
  <si>
    <t>68 1 00 00000</t>
  </si>
  <si>
    <t>68 1 00 00590</t>
  </si>
  <si>
    <t>68 1 00 81440</t>
  </si>
  <si>
    <t xml:space="preserve">68 2 00 00000 </t>
  </si>
  <si>
    <t>68 2 00 00590</t>
  </si>
  <si>
    <t>68 3 00 00000</t>
  </si>
  <si>
    <t>69 0 00 00000</t>
  </si>
  <si>
    <t>69 0 00 10070</t>
  </si>
  <si>
    <t xml:space="preserve">Физическая культура </t>
  </si>
  <si>
    <t>Обеспечение населения услугами учреждений физической культуры и спорта</t>
  </si>
  <si>
    <t>70 0 00  00590</t>
  </si>
  <si>
    <t>70 0 00 00590</t>
  </si>
  <si>
    <t>70 0 00 00000</t>
  </si>
  <si>
    <t>Закупка товаров, работ и услуг для обеспечения государственных (муниципальных) нужд</t>
  </si>
  <si>
    <t>73 0 0000000</t>
  </si>
  <si>
    <t>73 0 0010070</t>
  </si>
  <si>
    <t>Закупка товаров, работ и услуг для обеспечениягосударственных (муниципальных) нужд</t>
  </si>
  <si>
    <t>поселения Усть-Лабинского района                                                              О.В.Склярова</t>
  </si>
  <si>
    <t>Субсидии органам местного самоуправления в целях поэтапного повышения уровня средней заработной платы работников муниципальных учреждений до средней заработной платы по Краснодарскому краю</t>
  </si>
  <si>
    <t>74 0 0000000</t>
  </si>
  <si>
    <t>74 0 0010070</t>
  </si>
  <si>
    <t>800</t>
  </si>
  <si>
    <t xml:space="preserve">Комплектование книжных фондов библиотек муниципальных образований </t>
  </si>
  <si>
    <t>64 2 00 11060</t>
  </si>
  <si>
    <t>64 2 00 00000</t>
  </si>
  <si>
    <t>64 1 00 11040</t>
  </si>
  <si>
    <t>64 1 00 00000</t>
  </si>
  <si>
    <t>Реализация мероприятий других вопросов в области национальной экономики</t>
  </si>
  <si>
    <t>61 0 00  00000</t>
  </si>
  <si>
    <t>Мероприятия по землеустройству и землепользованию</t>
  </si>
  <si>
    <t>61 1 00 00000</t>
  </si>
  <si>
    <t>Реализация мероприятий по землеустройству и землепользованию</t>
  </si>
  <si>
    <t xml:space="preserve">61 1 00 11020 </t>
  </si>
  <si>
    <t>500</t>
  </si>
  <si>
    <t>Ведомственная целевая программа "Развитие малого предпринимательства на территории Александровского сельского посе ления Усть-Лабинского района" на 2018 год</t>
  </si>
  <si>
    <t>Ведомственная целевая программа "Повышение безопасности дорожного движения на территории Александровского сельского поселения Усть-Лабинского района" на 2018год"</t>
  </si>
  <si>
    <t>Ведомственная целевая программа " Кадровое обеспечение сферы культуры Александровского сельского поселения Усть-Лабинского района " на 2018 год</t>
  </si>
  <si>
    <t>Ведомственная целевая программа " Социальная поддержка отдельных категорий населения Александровского сельского поселения Усть-Лабинского района на 2018 год"</t>
  </si>
  <si>
    <t>поселения Усть-Лабинского района                                                                                         О.В.Склярова</t>
  </si>
  <si>
    <t>Ведомственная целевая программа "Организация и осуществление мероприятий по работе с детьми и молодежью в  Александровском сельском поселении Усть-Лабинского района"на 2018 год</t>
  </si>
  <si>
    <t>Ведомственная целевая программа "Обеспечение первичных мер пожарной безопасности  на территории Александровского сельского поселения Усть-Лабинского района на 2018 год"</t>
  </si>
  <si>
    <t xml:space="preserve">Ведомственная целевая программа "Противодействия коррупции в  Александровском сельском поселении Усть-Лабинского района на 2018 год" </t>
  </si>
  <si>
    <t xml:space="preserve">Ведомственная целевая программа "Доступная среда жизнедеятельности инвалидов и иных маломобильных групп населения в  Александровском сельском поселении Усть-Лабинского района на 2018 год" </t>
  </si>
  <si>
    <t>Ведомственная целевая программа "Развитие муниципальной службы в  Александровском сельском поселении Усть-Лабинского района в 2018 году"</t>
  </si>
  <si>
    <t>Ведомственная  целевая программа "Информационное освещение деятельности органов местного самоуправления Александровского сельского поселения Усть-Лабинского района на 2018 год"</t>
  </si>
  <si>
    <t xml:space="preserve">ВЕДОМСТВЕННАЯ СТРУКТУРА РАСХОДОВ бюджета Александровского сельского поселения Усть-Лабинского района на 2018 год </t>
  </si>
  <si>
    <t>Ведомственная целевая программа " Социальная поддержка отдельных категорий населения Александровского сельского поселения Усть-Лабинского района на 2018год"</t>
  </si>
  <si>
    <t>Ведомственная целевая программа "Организация и осуществление мероприятий по работе с детьми и молодежью в  Александровском сельском поселении Усть-Лабинского района"на 2018год</t>
  </si>
  <si>
    <t>Ведомственная целевая программа "Развитие малого предпринимательства на территории Александровского сельского посе ления Усть-Лабинского района" на 2018год</t>
  </si>
  <si>
    <t>Ведомственная целевая программа "Обеспечение первичных мер пожарной безопасности  на территории Александровского сельского поселения Усть-Лабинского района на 2018год"</t>
  </si>
  <si>
    <t>Ведомственная целевая программа "Повышение безопасности дорожного движения на территории Александровского сельского поселения Усть-Лабинского района в 2018 году"</t>
  </si>
  <si>
    <t xml:space="preserve">Ведомственная целевая программа "Противодействия коррупции в  Александровском сельском поселении Усть-Лабинского района на 2018год" </t>
  </si>
  <si>
    <t xml:space="preserve">Ведомственная целевая программа "Доступная среда жизнедеятельности инвалидов и иных маломобильных групп населения в  Александровском сельском поселении Усть-Лабинского района на 2018год" </t>
  </si>
  <si>
    <t>Ведомственная целевая программа "Развитие муниципальной службы в  Александровском сельском поселении Усть-Лабинского района в 2018году"</t>
  </si>
  <si>
    <t>Ведомственная  целевая программа "Информационное освещение деятельности органов местного самоуправления Александровского сельского поселения Усть-Лабинского района на 2018год"</t>
  </si>
  <si>
    <t xml:space="preserve">Ведомственная целевая программа "Проведение  статистического наблюдения за бюджетами домашних хозяйств населенных пунктов Александровского сельского поселения Усть-Лабинского района на 2018год" </t>
  </si>
  <si>
    <t xml:space="preserve">Распределение бюджетных ассигнований бюджета Александровского сельского поселения Усть-Лабинского района по целевым статьям, группам видов расходов классификации расходов бюджетов на 2018 год </t>
  </si>
  <si>
    <t>к Решению Совета</t>
  </si>
  <si>
    <t xml:space="preserve"> О бюджете Александровского сельского поселения </t>
  </si>
  <si>
    <t>Усть-Лабинского района на 2018 год</t>
  </si>
  <si>
    <t>от 08 декабря 2017 год № 2 протокол № 54</t>
  </si>
  <si>
    <t xml:space="preserve"> </t>
  </si>
  <si>
    <t>Приложение  № 4</t>
  </si>
  <si>
    <t xml:space="preserve"> О внесении изменений в  бюджет Александровского сельского поселения </t>
  </si>
  <si>
    <t>Приложение  № 3</t>
  </si>
  <si>
    <t>Проект</t>
  </si>
  <si>
    <t xml:space="preserve">Приложение № 5                                                                                                                       к решению Совета Александровского сельского поселения Усть-Лабинского района   от "__" декабря 2017 года №__ протокол № __ </t>
  </si>
  <si>
    <t>Справочная</t>
  </si>
  <si>
    <t xml:space="preserve">Сумма предусмотренная в бюджете </t>
  </si>
  <si>
    <t>к уточнению</t>
  </si>
  <si>
    <t>сумма</t>
  </si>
  <si>
    <t>Ведомственная целевая программа "Обеспечение первичных мер пожарной безопасности  на территории Александровского сельского поселения Усть-Лабинского района на 2017 год"</t>
  </si>
  <si>
    <t>61 000  00000</t>
  </si>
  <si>
    <t>Ведомственная целевая программа "Организация и осуществление мероприятий по работе с детьми и молодежью в  Александровском сельском поселении Усть-Лабинского района"на 2017 год</t>
  </si>
  <si>
    <t>Поэтапное повышение уровня средней заработной платы работников муниципальных казенных учреждений Александровского сельского поселения Усть-Лабинского района</t>
  </si>
  <si>
    <t>68 3 10 S0120</t>
  </si>
  <si>
    <t>Ежемесячные денежные выплаты стимулирующего характера работников муниципальных учреждений в сфере культуры Александровского сельского поселения Усть-Лабинского района</t>
  </si>
  <si>
    <t>68 3 20 S0120</t>
  </si>
  <si>
    <t>Глава Александровского сельского поселения Усть-Лабинского района</t>
  </si>
  <si>
    <t>О.В. Склярова</t>
  </si>
  <si>
    <t>проект</t>
  </si>
  <si>
    <t>от ___ февраля 2018 год № ___протокол №___</t>
  </si>
  <si>
    <t>Ведомственная  целевая программа "Информационное освещение деятельности органов местного самоуправления Александровского сельского поселения Усть-Лабинского района на 2018од"</t>
  </si>
  <si>
    <t>Ведомственная целевая программа "Развитие малого и среднего предпринимательства на территории Александровского сельского посе ления Усть-Лабинского района" на 2018 год</t>
  </si>
  <si>
    <t>Поэтапное повышение уровня средней заработной платы</t>
  </si>
  <si>
    <t>68 3 10 00000</t>
  </si>
  <si>
    <t>Ежемесячные денежные выплаты стимулирующего характера</t>
  </si>
  <si>
    <t>68 3 20 00000</t>
  </si>
  <si>
    <t>от ___февраля 2018 год № __ протокол № ___</t>
  </si>
  <si>
    <t>Ведомственная целевая программа " Кадровое обеспечение сферы культуры Александровского сельского поселения Усть-Лабинского района " на 2017год</t>
  </si>
  <si>
    <t>68 3 00 S0120</t>
  </si>
  <si>
    <t>59 0 00 62440</t>
  </si>
  <si>
    <t>Субсидии на капитальный ремонт  и ремонт автомобтльных дорогобщего тпользования местного значения</t>
  </si>
  <si>
    <t>Расходы на обеспечение функций органов местного самоуправления по передаваемым полномочиям поселений на основании заключенных соглашений</t>
  </si>
  <si>
    <t xml:space="preserve">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</si>
</sst>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177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45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right" wrapText="1"/>
    </xf>
    <xf numFmtId="177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vertical="top" wrapText="1"/>
    </xf>
    <xf numFmtId="177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177" fontId="8" fillId="0" borderId="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7" fontId="4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7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177" fontId="2" fillId="0" borderId="0" xfId="0" applyNumberFormat="1" applyFont="1" applyBorder="1" applyAlignment="1">
      <alignment horizontal="right" wrapText="1"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 wrapText="1"/>
    </xf>
    <xf numFmtId="0" fontId="8" fillId="34" borderId="0" xfId="0" applyFont="1" applyFill="1" applyBorder="1" applyAlignment="1">
      <alignment horizontal="right" wrapText="1"/>
    </xf>
    <xf numFmtId="49" fontId="4" fillId="34" borderId="0" xfId="0" applyNumberFormat="1" applyFont="1" applyFill="1" applyBorder="1" applyAlignment="1">
      <alignment horizontal="right"/>
    </xf>
    <xf numFmtId="177" fontId="4" fillId="34" borderId="0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horizontal="right" wrapText="1"/>
    </xf>
    <xf numFmtId="0" fontId="7" fillId="34" borderId="0" xfId="0" applyFont="1" applyFill="1" applyBorder="1" applyAlignment="1">
      <alignment horizontal="right"/>
    </xf>
    <xf numFmtId="177" fontId="8" fillId="34" borderId="0" xfId="0" applyNumberFormat="1" applyFont="1" applyFill="1" applyBorder="1" applyAlignment="1">
      <alignment horizontal="right"/>
    </xf>
    <xf numFmtId="0" fontId="8" fillId="35" borderId="0" xfId="0" applyFont="1" applyFill="1" applyBorder="1" applyAlignment="1">
      <alignment horizontal="right" wrapText="1"/>
    </xf>
    <xf numFmtId="177" fontId="8" fillId="34" borderId="0" xfId="0" applyNumberFormat="1" applyFont="1" applyFill="1" applyBorder="1" applyAlignment="1">
      <alignment horizontal="right" wrapText="1"/>
    </xf>
    <xf numFmtId="0" fontId="7" fillId="35" borderId="0" xfId="0" applyFont="1" applyFill="1" applyBorder="1" applyAlignment="1">
      <alignment horizontal="center" wrapText="1"/>
    </xf>
    <xf numFmtId="0" fontId="8" fillId="35" borderId="0" xfId="0" applyFont="1" applyFill="1" applyBorder="1" applyAlignment="1">
      <alignment vertical="top" wrapText="1"/>
    </xf>
    <xf numFmtId="49" fontId="7" fillId="35" borderId="0" xfId="0" applyNumberFormat="1" applyFont="1" applyFill="1" applyBorder="1" applyAlignment="1">
      <alignment horizontal="right" wrapText="1"/>
    </xf>
    <xf numFmtId="177" fontId="8" fillId="35" borderId="0" xfId="0" applyNumberFormat="1" applyFont="1" applyFill="1" applyBorder="1" applyAlignment="1">
      <alignment horizontal="right" wrapText="1"/>
    </xf>
    <xf numFmtId="0" fontId="4" fillId="34" borderId="0" xfId="0" applyFont="1" applyFill="1" applyBorder="1" applyAlignment="1">
      <alignment wrapText="1"/>
    </xf>
    <xf numFmtId="0" fontId="7" fillId="34" borderId="0" xfId="0" applyFont="1" applyFill="1" applyBorder="1" applyAlignment="1">
      <alignment horizontal="right" wrapText="1"/>
    </xf>
    <xf numFmtId="49" fontId="4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wrapText="1"/>
    </xf>
    <xf numFmtId="49" fontId="7" fillId="34" borderId="0" xfId="0" applyNumberFormat="1" applyFont="1" applyFill="1" applyBorder="1" applyAlignment="1">
      <alignment horizontal="right" wrapText="1"/>
    </xf>
    <xf numFmtId="177" fontId="7" fillId="34" borderId="0" xfId="0" applyNumberFormat="1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right" wrapText="1"/>
    </xf>
    <xf numFmtId="49" fontId="7" fillId="0" borderId="14" xfId="0" applyNumberFormat="1" applyFont="1" applyBorder="1" applyAlignment="1">
      <alignment horizontal="right" wrapText="1"/>
    </xf>
    <xf numFmtId="177" fontId="8" fillId="0" borderId="14" xfId="0" applyNumberFormat="1" applyFont="1" applyBorder="1" applyAlignment="1">
      <alignment horizontal="right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wrapText="1"/>
    </xf>
    <xf numFmtId="177" fontId="8" fillId="0" borderId="15" xfId="0" applyNumberFormat="1" applyFont="1" applyBorder="1" applyAlignment="1">
      <alignment horizontal="right" wrapText="1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0" fontId="7" fillId="34" borderId="15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wrapText="1"/>
    </xf>
    <xf numFmtId="0" fontId="7" fillId="34" borderId="15" xfId="0" applyFont="1" applyFill="1" applyBorder="1" applyAlignment="1">
      <alignment horizontal="right" wrapText="1"/>
    </xf>
    <xf numFmtId="49" fontId="7" fillId="34" borderId="15" xfId="0" applyNumberFormat="1" applyFont="1" applyFill="1" applyBorder="1" applyAlignment="1">
      <alignment horizontal="right" wrapText="1"/>
    </xf>
    <xf numFmtId="49" fontId="8" fillId="34" borderId="15" xfId="0" applyNumberFormat="1" applyFont="1" applyFill="1" applyBorder="1" applyAlignment="1">
      <alignment horizontal="right" wrapText="1"/>
    </xf>
    <xf numFmtId="177" fontId="7" fillId="34" borderId="15" xfId="0" applyNumberFormat="1" applyFont="1" applyFill="1" applyBorder="1" applyAlignment="1">
      <alignment horizontal="right" wrapText="1"/>
    </xf>
    <xf numFmtId="177" fontId="47" fillId="34" borderId="15" xfId="0" applyNumberFormat="1" applyFont="1" applyFill="1" applyBorder="1" applyAlignment="1">
      <alignment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49" fontId="7" fillId="0" borderId="15" xfId="0" applyNumberFormat="1" applyFont="1" applyBorder="1" applyAlignment="1">
      <alignment horizontal="right" wrapText="1"/>
    </xf>
    <xf numFmtId="177" fontId="7" fillId="0" borderId="15" xfId="0" applyNumberFormat="1" applyFont="1" applyBorder="1" applyAlignment="1">
      <alignment horizontal="right" wrapText="1"/>
    </xf>
    <xf numFmtId="177" fontId="47" fillId="0" borderId="15" xfId="0" applyNumberFormat="1" applyFont="1" applyBorder="1" applyAlignment="1">
      <alignment/>
    </xf>
    <xf numFmtId="0" fontId="8" fillId="34" borderId="15" xfId="0" applyFont="1" applyFill="1" applyBorder="1" applyAlignment="1">
      <alignment/>
    </xf>
    <xf numFmtId="0" fontId="8" fillId="34" borderId="15" xfId="0" applyFont="1" applyFill="1" applyBorder="1" applyAlignment="1">
      <alignment wrapText="1"/>
    </xf>
    <xf numFmtId="0" fontId="8" fillId="34" borderId="15" xfId="0" applyFont="1" applyFill="1" applyBorder="1" applyAlignment="1">
      <alignment horizontal="right" wrapText="1"/>
    </xf>
    <xf numFmtId="177" fontId="8" fillId="34" borderId="15" xfId="0" applyNumberFormat="1" applyFont="1" applyFill="1" applyBorder="1" applyAlignment="1">
      <alignment horizontal="right" wrapText="1"/>
    </xf>
    <xf numFmtId="0" fontId="7" fillId="0" borderId="15" xfId="0" applyFont="1" applyBorder="1" applyAlignment="1">
      <alignment/>
    </xf>
    <xf numFmtId="0" fontId="7" fillId="34" borderId="15" xfId="0" applyFont="1" applyFill="1" applyBorder="1" applyAlignment="1">
      <alignment/>
    </xf>
    <xf numFmtId="0" fontId="7" fillId="34" borderId="15" xfId="0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0" fontId="7" fillId="0" borderId="15" xfId="0" applyFont="1" applyBorder="1" applyAlignment="1">
      <alignment horizontal="right"/>
    </xf>
    <xf numFmtId="177" fontId="7" fillId="0" borderId="15" xfId="0" applyNumberFormat="1" applyFont="1" applyBorder="1" applyAlignment="1">
      <alignment horizontal="right"/>
    </xf>
    <xf numFmtId="49" fontId="8" fillId="34" borderId="15" xfId="0" applyNumberFormat="1" applyFont="1" applyFill="1" applyBorder="1" applyAlignment="1">
      <alignment horizontal="right"/>
    </xf>
    <xf numFmtId="0" fontId="8" fillId="34" borderId="15" xfId="0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0" fontId="2" fillId="0" borderId="15" xfId="0" applyFont="1" applyBorder="1" applyAlignment="1">
      <alignment wrapText="1"/>
    </xf>
    <xf numFmtId="49" fontId="2" fillId="0" borderId="15" xfId="0" applyNumberFormat="1" applyFont="1" applyBorder="1" applyAlignment="1">
      <alignment horizontal="right"/>
    </xf>
    <xf numFmtId="0" fontId="47" fillId="0" borderId="15" xfId="0" applyFont="1" applyBorder="1" applyAlignment="1">
      <alignment wrapText="1"/>
    </xf>
    <xf numFmtId="177" fontId="8" fillId="0" borderId="15" xfId="0" applyNumberFormat="1" applyFont="1" applyBorder="1" applyAlignment="1">
      <alignment horizontal="right"/>
    </xf>
    <xf numFmtId="49" fontId="2" fillId="0" borderId="15" xfId="0" applyNumberFormat="1" applyFont="1" applyFill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0" fontId="2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right"/>
    </xf>
    <xf numFmtId="177" fontId="48" fillId="0" borderId="15" xfId="0" applyNumberFormat="1" applyFont="1" applyBorder="1" applyAlignment="1">
      <alignment/>
    </xf>
    <xf numFmtId="177" fontId="47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177" fontId="4" fillId="0" borderId="15" xfId="0" applyNumberFormat="1" applyFont="1" applyBorder="1" applyAlignment="1">
      <alignment horizontal="right"/>
    </xf>
    <xf numFmtId="0" fontId="8" fillId="0" borderId="15" xfId="0" applyFont="1" applyBorder="1" applyAlignment="1">
      <alignment/>
    </xf>
    <xf numFmtId="177" fontId="4" fillId="0" borderId="15" xfId="0" applyNumberFormat="1" applyFont="1" applyBorder="1" applyAlignment="1">
      <alignment horizontal="right" vertical="top"/>
    </xf>
    <xf numFmtId="177" fontId="2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horizontal="right"/>
    </xf>
    <xf numFmtId="177" fontId="7" fillId="33" borderId="15" xfId="0" applyNumberFormat="1" applyFont="1" applyFill="1" applyBorder="1" applyAlignment="1">
      <alignment horizontal="right"/>
    </xf>
    <xf numFmtId="177" fontId="47" fillId="33" borderId="15" xfId="0" applyNumberFormat="1" applyFont="1" applyFill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77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top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7" fillId="36" borderId="15" xfId="0" applyFont="1" applyFill="1" applyBorder="1" applyAlignment="1">
      <alignment wrapText="1"/>
    </xf>
    <xf numFmtId="0" fontId="7" fillId="36" borderId="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47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wrapText="1"/>
    </xf>
    <xf numFmtId="0" fontId="10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="75" zoomScaleNormal="75" workbookViewId="0" topLeftCell="A12">
      <selection activeCell="G72" sqref="G72"/>
    </sheetView>
  </sheetViews>
  <sheetFormatPr defaultColWidth="9.140625" defaultRowHeight="15"/>
  <cols>
    <col min="1" max="1" width="5.57421875" style="0" customWidth="1"/>
    <col min="2" max="2" width="72.28125" style="0" customWidth="1"/>
    <col min="3" max="4" width="5.00390625" style="0" customWidth="1"/>
    <col min="5" max="5" width="17.7109375" style="0" customWidth="1"/>
    <col min="6" max="6" width="5.421875" style="0" customWidth="1"/>
    <col min="7" max="7" width="9.140625" style="0" customWidth="1"/>
  </cols>
  <sheetData>
    <row r="1" ht="15.75">
      <c r="B1" s="141" t="s">
        <v>216</v>
      </c>
    </row>
    <row r="2" spans="1:7" ht="18.75">
      <c r="A2" s="2"/>
      <c r="B2" s="2"/>
      <c r="C2" s="4"/>
      <c r="D2" s="4"/>
      <c r="E2" s="4"/>
      <c r="F2" s="4"/>
      <c r="G2" s="5" t="s">
        <v>200</v>
      </c>
    </row>
    <row r="3" spans="1:7" ht="15.75">
      <c r="A3" s="144" t="s">
        <v>193</v>
      </c>
      <c r="B3" s="144"/>
      <c r="C3" s="144"/>
      <c r="D3" s="144"/>
      <c r="E3" s="144"/>
      <c r="F3" s="144"/>
      <c r="G3" s="144"/>
    </row>
    <row r="4" spans="1:7" ht="15.75">
      <c r="A4" s="144" t="s">
        <v>46</v>
      </c>
      <c r="B4" s="144"/>
      <c r="C4" s="144"/>
      <c r="D4" s="144"/>
      <c r="E4" s="144"/>
      <c r="F4" s="144"/>
      <c r="G4" s="144"/>
    </row>
    <row r="5" spans="1:7" ht="15.75">
      <c r="A5" s="144" t="s">
        <v>50</v>
      </c>
      <c r="B5" s="144"/>
      <c r="C5" s="144"/>
      <c r="D5" s="144"/>
      <c r="E5" s="144"/>
      <c r="F5" s="144"/>
      <c r="G5" s="144"/>
    </row>
    <row r="6" spans="1:7" ht="15.75">
      <c r="A6" s="145" t="s">
        <v>224</v>
      </c>
      <c r="B6" s="145"/>
      <c r="C6" s="145"/>
      <c r="D6" s="145"/>
      <c r="E6" s="145"/>
      <c r="F6" s="145"/>
      <c r="G6" s="145"/>
    </row>
    <row r="7" spans="1:7" ht="15.75">
      <c r="A7" s="145" t="s">
        <v>194</v>
      </c>
      <c r="B7" s="145"/>
      <c r="C7" s="145"/>
      <c r="D7" s="145"/>
      <c r="E7" s="145"/>
      <c r="F7" s="145"/>
      <c r="G7" s="145"/>
    </row>
    <row r="8" spans="1:7" ht="15.75">
      <c r="A8" s="145" t="s">
        <v>195</v>
      </c>
      <c r="B8" s="145"/>
      <c r="C8" s="145"/>
      <c r="D8" s="145"/>
      <c r="E8" s="145"/>
      <c r="F8" s="145"/>
      <c r="G8" s="145"/>
    </row>
    <row r="10" spans="1:7" ht="18.75" customHeight="1">
      <c r="A10" s="2"/>
      <c r="B10" s="2"/>
      <c r="C10" s="4"/>
      <c r="D10" s="4"/>
      <c r="E10" s="4"/>
      <c r="F10" s="4"/>
      <c r="G10" s="5" t="s">
        <v>92</v>
      </c>
    </row>
    <row r="11" spans="1:8" ht="18" customHeight="1">
      <c r="A11" s="144" t="s">
        <v>193</v>
      </c>
      <c r="B11" s="144"/>
      <c r="C11" s="144"/>
      <c r="D11" s="144"/>
      <c r="E11" s="144"/>
      <c r="F11" s="144"/>
      <c r="G11" s="144"/>
      <c r="H11" s="69"/>
    </row>
    <row r="12" spans="1:8" ht="20.25" customHeight="1">
      <c r="A12" s="144" t="s">
        <v>46</v>
      </c>
      <c r="B12" s="144"/>
      <c r="C12" s="144"/>
      <c r="D12" s="144"/>
      <c r="E12" s="144"/>
      <c r="F12" s="144"/>
      <c r="G12" s="144"/>
      <c r="H12" s="69"/>
    </row>
    <row r="13" spans="1:8" ht="20.25" customHeight="1">
      <c r="A13" s="144" t="s">
        <v>50</v>
      </c>
      <c r="B13" s="144"/>
      <c r="C13" s="144"/>
      <c r="D13" s="144"/>
      <c r="E13" s="144"/>
      <c r="F13" s="144"/>
      <c r="G13" s="144"/>
      <c r="H13" s="69"/>
    </row>
    <row r="14" spans="1:8" ht="20.25" customHeight="1">
      <c r="A14" s="145" t="s">
        <v>196</v>
      </c>
      <c r="B14" s="145"/>
      <c r="C14" s="145"/>
      <c r="D14" s="145"/>
      <c r="E14" s="145"/>
      <c r="F14" s="145"/>
      <c r="G14" s="145"/>
      <c r="H14" s="68"/>
    </row>
    <row r="15" spans="1:8" ht="20.25" customHeight="1">
      <c r="A15" s="145" t="s">
        <v>194</v>
      </c>
      <c r="B15" s="145"/>
      <c r="C15" s="145"/>
      <c r="D15" s="145"/>
      <c r="E15" s="145"/>
      <c r="F15" s="145"/>
      <c r="G15" s="145"/>
      <c r="H15" s="68"/>
    </row>
    <row r="16" spans="1:8" ht="20.25" customHeight="1">
      <c r="A16" s="145" t="s">
        <v>195</v>
      </c>
      <c r="B16" s="145"/>
      <c r="C16" s="145"/>
      <c r="D16" s="145"/>
      <c r="E16" s="145"/>
      <c r="F16" s="145"/>
      <c r="G16" s="145"/>
      <c r="H16" s="68"/>
    </row>
    <row r="17" spans="1:7" ht="20.25" customHeight="1">
      <c r="A17" s="39"/>
      <c r="B17" s="39"/>
      <c r="C17" s="39"/>
      <c r="D17" s="39"/>
      <c r="E17" s="39"/>
      <c r="F17" s="39"/>
      <c r="G17" s="39"/>
    </row>
    <row r="18" spans="1:9" ht="53.25" customHeight="1">
      <c r="A18" s="147" t="s">
        <v>192</v>
      </c>
      <c r="B18" s="147"/>
      <c r="C18" s="147"/>
      <c r="D18" s="147"/>
      <c r="E18" s="147"/>
      <c r="F18" s="147"/>
      <c r="G18" s="147"/>
      <c r="H18" s="6"/>
      <c r="I18" t="s">
        <v>197</v>
      </c>
    </row>
    <row r="19" spans="1:7" ht="15.75" customHeight="1" thickBot="1">
      <c r="A19" s="2"/>
      <c r="B19" s="2"/>
      <c r="C19" s="2"/>
      <c r="D19" s="2"/>
      <c r="E19" s="1"/>
      <c r="F19" s="148" t="s">
        <v>0</v>
      </c>
      <c r="G19" s="148"/>
    </row>
    <row r="20" spans="1:7" ht="37.5">
      <c r="A20" s="34" t="s">
        <v>1</v>
      </c>
      <c r="B20" s="35" t="s">
        <v>2</v>
      </c>
      <c r="C20" s="36" t="s">
        <v>3</v>
      </c>
      <c r="D20" s="36" t="s">
        <v>4</v>
      </c>
      <c r="E20" s="36" t="s">
        <v>5</v>
      </c>
      <c r="F20" s="36" t="s">
        <v>6</v>
      </c>
      <c r="G20" s="35" t="s">
        <v>7</v>
      </c>
    </row>
    <row r="21" spans="1:7" ht="15.75">
      <c r="A21" s="9"/>
      <c r="B21" s="10" t="s">
        <v>8</v>
      </c>
      <c r="C21" s="11"/>
      <c r="D21" s="11"/>
      <c r="E21" s="11"/>
      <c r="F21" s="11"/>
      <c r="G21" s="12">
        <f>G22</f>
        <v>16123.8</v>
      </c>
    </row>
    <row r="22" spans="1:7" ht="30.75" customHeight="1">
      <c r="A22" s="10" t="s">
        <v>9</v>
      </c>
      <c r="B22" s="40" t="s">
        <v>51</v>
      </c>
      <c r="C22" s="13"/>
      <c r="D22" s="13"/>
      <c r="E22" s="13"/>
      <c r="F22" s="13"/>
      <c r="G22" s="12">
        <f>G23+G27+G36+G38+G41+G45+G48+G51+G60+G64+G68+G71+G76++G79+G83+G86+G95+G101+G104+G128+G131+G54+G57</f>
        <v>16123.8</v>
      </c>
    </row>
    <row r="23" spans="1:7" ht="36" customHeight="1">
      <c r="A23" s="9"/>
      <c r="B23" s="41" t="s">
        <v>52</v>
      </c>
      <c r="C23" s="11" t="s">
        <v>12</v>
      </c>
      <c r="D23" s="11" t="s">
        <v>14</v>
      </c>
      <c r="E23" s="11" t="s">
        <v>95</v>
      </c>
      <c r="F23" s="11"/>
      <c r="G23" s="17">
        <f>G24</f>
        <v>783.5</v>
      </c>
    </row>
    <row r="24" spans="1:7" ht="34.5" customHeight="1">
      <c r="A24" s="9"/>
      <c r="B24" s="41" t="s">
        <v>53</v>
      </c>
      <c r="C24" s="11" t="s">
        <v>12</v>
      </c>
      <c r="D24" s="11" t="s">
        <v>14</v>
      </c>
      <c r="E24" s="11" t="s">
        <v>96</v>
      </c>
      <c r="F24" s="11"/>
      <c r="G24" s="17">
        <f>G25</f>
        <v>783.5</v>
      </c>
    </row>
    <row r="25" spans="1:7" ht="22.5" customHeight="1">
      <c r="A25" s="9"/>
      <c r="B25" s="41" t="s">
        <v>56</v>
      </c>
      <c r="C25" s="11" t="s">
        <v>12</v>
      </c>
      <c r="D25" s="11" t="s">
        <v>14</v>
      </c>
      <c r="E25" s="11" t="s">
        <v>97</v>
      </c>
      <c r="F25" s="11"/>
      <c r="G25" s="17">
        <f>G26</f>
        <v>783.5</v>
      </c>
    </row>
    <row r="26" spans="1:7" ht="68.25" customHeight="1">
      <c r="A26" s="9"/>
      <c r="B26" s="41" t="s">
        <v>81</v>
      </c>
      <c r="C26" s="11" t="s">
        <v>12</v>
      </c>
      <c r="D26" s="11" t="s">
        <v>14</v>
      </c>
      <c r="E26" s="11" t="s">
        <v>97</v>
      </c>
      <c r="F26" s="11" t="s">
        <v>82</v>
      </c>
      <c r="G26" s="17">
        <v>783.5</v>
      </c>
    </row>
    <row r="27" spans="1:7" ht="15.75">
      <c r="A27" s="18"/>
      <c r="B27" s="41" t="s">
        <v>54</v>
      </c>
      <c r="C27" s="11" t="s">
        <v>12</v>
      </c>
      <c r="D27" s="11" t="s">
        <v>16</v>
      </c>
      <c r="E27" s="11" t="s">
        <v>98</v>
      </c>
      <c r="F27" s="11"/>
      <c r="G27" s="17">
        <f>G28+G33</f>
        <v>3242.4</v>
      </c>
    </row>
    <row r="28" spans="1:7" ht="16.5" customHeight="1">
      <c r="A28" s="18"/>
      <c r="B28" s="41" t="s">
        <v>55</v>
      </c>
      <c r="C28" s="11" t="s">
        <v>12</v>
      </c>
      <c r="D28" s="11" t="s">
        <v>16</v>
      </c>
      <c r="E28" s="11" t="s">
        <v>99</v>
      </c>
      <c r="F28" s="11"/>
      <c r="G28" s="17">
        <f>G29</f>
        <v>3238.6</v>
      </c>
    </row>
    <row r="29" spans="1:7" ht="18" customHeight="1">
      <c r="A29" s="18"/>
      <c r="B29" s="41" t="s">
        <v>56</v>
      </c>
      <c r="C29" s="11" t="s">
        <v>12</v>
      </c>
      <c r="D29" s="11" t="s">
        <v>16</v>
      </c>
      <c r="E29" s="11" t="s">
        <v>100</v>
      </c>
      <c r="F29" s="11"/>
      <c r="G29" s="17">
        <f>G30+G31+G32</f>
        <v>3238.6</v>
      </c>
    </row>
    <row r="30" spans="1:7" ht="66" customHeight="1">
      <c r="A30" s="18"/>
      <c r="B30" s="41" t="s">
        <v>81</v>
      </c>
      <c r="C30" s="11" t="s">
        <v>12</v>
      </c>
      <c r="D30" s="11" t="s">
        <v>16</v>
      </c>
      <c r="E30" s="11" t="s">
        <v>100</v>
      </c>
      <c r="F30" s="11" t="s">
        <v>82</v>
      </c>
      <c r="G30" s="17">
        <v>2679</v>
      </c>
    </row>
    <row r="31" spans="1:7" ht="35.25" customHeight="1">
      <c r="A31" s="18"/>
      <c r="B31" s="41" t="s">
        <v>149</v>
      </c>
      <c r="C31" s="11" t="s">
        <v>12</v>
      </c>
      <c r="D31" s="11" t="s">
        <v>16</v>
      </c>
      <c r="E31" s="11" t="s">
        <v>100</v>
      </c>
      <c r="F31" s="11" t="s">
        <v>83</v>
      </c>
      <c r="G31" s="17">
        <v>509.6</v>
      </c>
    </row>
    <row r="32" spans="1:7" ht="15.75">
      <c r="A32" s="18"/>
      <c r="B32" s="41" t="s">
        <v>84</v>
      </c>
      <c r="C32" s="11" t="s">
        <v>12</v>
      </c>
      <c r="D32" s="11" t="s">
        <v>16</v>
      </c>
      <c r="E32" s="11" t="s">
        <v>100</v>
      </c>
      <c r="F32" s="15">
        <v>800</v>
      </c>
      <c r="G32" s="17">
        <v>50</v>
      </c>
    </row>
    <row r="33" spans="1:7" ht="15" customHeight="1">
      <c r="A33" s="18"/>
      <c r="B33" s="41" t="s">
        <v>57</v>
      </c>
      <c r="C33" s="11" t="s">
        <v>12</v>
      </c>
      <c r="D33" s="11" t="s">
        <v>16</v>
      </c>
      <c r="E33" s="11" t="s">
        <v>101</v>
      </c>
      <c r="F33" s="15"/>
      <c r="G33" s="17">
        <f>G34</f>
        <v>3.8</v>
      </c>
    </row>
    <row r="34" spans="1:7" ht="33" customHeight="1">
      <c r="A34" s="18"/>
      <c r="B34" s="41" t="s">
        <v>58</v>
      </c>
      <c r="C34" s="11" t="s">
        <v>12</v>
      </c>
      <c r="D34" s="11" t="s">
        <v>16</v>
      </c>
      <c r="E34" s="11" t="s">
        <v>102</v>
      </c>
      <c r="F34" s="15"/>
      <c r="G34" s="17">
        <f>G35</f>
        <v>3.8</v>
      </c>
    </row>
    <row r="35" spans="1:7" ht="35.25" customHeight="1">
      <c r="A35" s="18"/>
      <c r="B35" s="41" t="s">
        <v>149</v>
      </c>
      <c r="C35" s="11" t="s">
        <v>12</v>
      </c>
      <c r="D35" s="11" t="s">
        <v>16</v>
      </c>
      <c r="E35" s="11" t="s">
        <v>102</v>
      </c>
      <c r="F35" s="15">
        <v>200</v>
      </c>
      <c r="G35" s="17">
        <v>3.8</v>
      </c>
    </row>
    <row r="36" spans="1:7" ht="31.5" customHeight="1">
      <c r="A36" s="18"/>
      <c r="B36" s="41" t="s">
        <v>61</v>
      </c>
      <c r="C36" s="11" t="s">
        <v>12</v>
      </c>
      <c r="D36" s="11" t="s">
        <v>60</v>
      </c>
      <c r="E36" s="19" t="s">
        <v>103</v>
      </c>
      <c r="F36" s="19"/>
      <c r="G36" s="20">
        <f>G37</f>
        <v>53.6</v>
      </c>
    </row>
    <row r="37" spans="1:7" ht="17.25" customHeight="1">
      <c r="A37" s="18"/>
      <c r="B37" s="41" t="s">
        <v>85</v>
      </c>
      <c r="C37" s="11" t="s">
        <v>12</v>
      </c>
      <c r="D37" s="11" t="s">
        <v>60</v>
      </c>
      <c r="E37" s="19" t="s">
        <v>103</v>
      </c>
      <c r="F37" s="19">
        <v>500</v>
      </c>
      <c r="G37" s="20">
        <v>53.6</v>
      </c>
    </row>
    <row r="38" spans="1:7" ht="18.75" customHeight="1">
      <c r="A38" s="18"/>
      <c r="B38" s="16" t="s">
        <v>62</v>
      </c>
      <c r="C38" s="11" t="s">
        <v>12</v>
      </c>
      <c r="D38" s="11" t="s">
        <v>43</v>
      </c>
      <c r="E38" s="19" t="s">
        <v>104</v>
      </c>
      <c r="F38" s="19"/>
      <c r="G38" s="20">
        <f>G39</f>
        <v>35</v>
      </c>
    </row>
    <row r="39" spans="1:7" ht="33" customHeight="1">
      <c r="A39" s="18"/>
      <c r="B39" s="16" t="s">
        <v>63</v>
      </c>
      <c r="C39" s="11" t="s">
        <v>12</v>
      </c>
      <c r="D39" s="11" t="s">
        <v>43</v>
      </c>
      <c r="E39" s="19" t="s">
        <v>105</v>
      </c>
      <c r="F39" s="19"/>
      <c r="G39" s="20">
        <f>G40</f>
        <v>35</v>
      </c>
    </row>
    <row r="40" spans="1:7" ht="19.5" customHeight="1">
      <c r="A40" s="18"/>
      <c r="B40" s="16" t="s">
        <v>84</v>
      </c>
      <c r="C40" s="11" t="s">
        <v>12</v>
      </c>
      <c r="D40" s="11" t="s">
        <v>43</v>
      </c>
      <c r="E40" s="19" t="s">
        <v>105</v>
      </c>
      <c r="F40" s="19">
        <v>800</v>
      </c>
      <c r="G40" s="20">
        <v>35</v>
      </c>
    </row>
    <row r="41" spans="1:7" ht="31.5" customHeight="1">
      <c r="A41" s="18"/>
      <c r="B41" s="41" t="s">
        <v>64</v>
      </c>
      <c r="C41" s="11" t="s">
        <v>12</v>
      </c>
      <c r="D41" s="11">
        <v>13</v>
      </c>
      <c r="E41" s="11" t="s">
        <v>106</v>
      </c>
      <c r="F41" s="15"/>
      <c r="G41" s="20">
        <f>G42</f>
        <v>0</v>
      </c>
    </row>
    <row r="42" spans="1:7" ht="30" customHeight="1">
      <c r="A42" s="18"/>
      <c r="B42" s="41" t="s">
        <v>65</v>
      </c>
      <c r="C42" s="11" t="s">
        <v>12</v>
      </c>
      <c r="D42" s="11" t="s">
        <v>30</v>
      </c>
      <c r="E42" s="11" t="s">
        <v>107</v>
      </c>
      <c r="F42" s="15"/>
      <c r="G42" s="20">
        <f>G43</f>
        <v>0</v>
      </c>
    </row>
    <row r="43" spans="1:7" ht="31.5">
      <c r="A43" s="18"/>
      <c r="B43" s="41" t="s">
        <v>17</v>
      </c>
      <c r="C43" s="11" t="s">
        <v>12</v>
      </c>
      <c r="D43" s="11">
        <v>13</v>
      </c>
      <c r="E43" s="11" t="s">
        <v>108</v>
      </c>
      <c r="F43" s="15"/>
      <c r="G43" s="20">
        <f>G44</f>
        <v>0</v>
      </c>
    </row>
    <row r="44" spans="1:7" ht="34.5" customHeight="1">
      <c r="A44" s="18"/>
      <c r="B44" s="41" t="s">
        <v>149</v>
      </c>
      <c r="C44" s="11" t="s">
        <v>12</v>
      </c>
      <c r="D44" s="11">
        <v>13</v>
      </c>
      <c r="E44" s="11" t="s">
        <v>108</v>
      </c>
      <c r="F44" s="15">
        <v>200</v>
      </c>
      <c r="G44" s="20">
        <v>0</v>
      </c>
    </row>
    <row r="45" spans="1:7" ht="63">
      <c r="A45" s="18"/>
      <c r="B45" s="42" t="s">
        <v>191</v>
      </c>
      <c r="C45" s="11" t="s">
        <v>12</v>
      </c>
      <c r="D45" s="11">
        <v>13</v>
      </c>
      <c r="E45" s="15" t="s">
        <v>109</v>
      </c>
      <c r="F45" s="15"/>
      <c r="G45" s="20">
        <f>G46</f>
        <v>30</v>
      </c>
    </row>
    <row r="46" spans="1:7" ht="15.75">
      <c r="A46" s="18"/>
      <c r="B46" s="42" t="s">
        <v>71</v>
      </c>
      <c r="C46" s="11" t="s">
        <v>12</v>
      </c>
      <c r="D46" s="11">
        <v>13</v>
      </c>
      <c r="E46" s="15" t="s">
        <v>110</v>
      </c>
      <c r="F46" s="15"/>
      <c r="G46" s="20">
        <f>G47</f>
        <v>30</v>
      </c>
    </row>
    <row r="47" spans="1:7" ht="33.75" customHeight="1">
      <c r="A47" s="18"/>
      <c r="B47" s="41" t="s">
        <v>149</v>
      </c>
      <c r="C47" s="22" t="s">
        <v>12</v>
      </c>
      <c r="D47" s="22" t="s">
        <v>30</v>
      </c>
      <c r="E47" s="15" t="s">
        <v>110</v>
      </c>
      <c r="F47" s="15">
        <v>200</v>
      </c>
      <c r="G47" s="20">
        <v>30</v>
      </c>
    </row>
    <row r="48" spans="1:7" ht="48" customHeight="1">
      <c r="A48" s="18"/>
      <c r="B48" s="41" t="s">
        <v>190</v>
      </c>
      <c r="C48" s="22" t="s">
        <v>12</v>
      </c>
      <c r="D48" s="22" t="s">
        <v>30</v>
      </c>
      <c r="E48" s="22" t="s">
        <v>111</v>
      </c>
      <c r="F48" s="15"/>
      <c r="G48" s="20">
        <f>G49</f>
        <v>100</v>
      </c>
    </row>
    <row r="49" spans="1:7" ht="20.25" customHeight="1">
      <c r="A49" s="18"/>
      <c r="B49" s="42" t="s">
        <v>71</v>
      </c>
      <c r="C49" s="22" t="s">
        <v>12</v>
      </c>
      <c r="D49" s="22" t="s">
        <v>30</v>
      </c>
      <c r="E49" s="22" t="s">
        <v>112</v>
      </c>
      <c r="F49" s="15"/>
      <c r="G49" s="20">
        <f>G50</f>
        <v>100</v>
      </c>
    </row>
    <row r="50" spans="1:7" ht="31.5" customHeight="1">
      <c r="A50" s="18"/>
      <c r="B50" s="41" t="s">
        <v>149</v>
      </c>
      <c r="C50" s="22" t="s">
        <v>12</v>
      </c>
      <c r="D50" s="22" t="s">
        <v>30</v>
      </c>
      <c r="E50" s="22" t="s">
        <v>112</v>
      </c>
      <c r="F50" s="15">
        <v>200</v>
      </c>
      <c r="G50" s="20">
        <v>100</v>
      </c>
    </row>
    <row r="51" spans="1:7" ht="50.25" customHeight="1">
      <c r="A51" s="18"/>
      <c r="B51" s="44" t="s">
        <v>189</v>
      </c>
      <c r="C51" s="22" t="s">
        <v>12</v>
      </c>
      <c r="D51" s="22" t="s">
        <v>30</v>
      </c>
      <c r="E51" s="22" t="s">
        <v>113</v>
      </c>
      <c r="F51" s="15"/>
      <c r="G51" s="20">
        <f>G52</f>
        <v>15</v>
      </c>
    </row>
    <row r="52" spans="1:7" ht="24" customHeight="1">
      <c r="A52" s="18"/>
      <c r="B52" s="42" t="s">
        <v>71</v>
      </c>
      <c r="C52" s="22" t="s">
        <v>12</v>
      </c>
      <c r="D52" s="22" t="s">
        <v>30</v>
      </c>
      <c r="E52" s="22" t="s">
        <v>114</v>
      </c>
      <c r="F52" s="15"/>
      <c r="G52" s="20">
        <f>G53</f>
        <v>15</v>
      </c>
    </row>
    <row r="53" spans="1:7" ht="34.5" customHeight="1">
      <c r="A53" s="18"/>
      <c r="B53" s="41" t="s">
        <v>149</v>
      </c>
      <c r="C53" s="22" t="s">
        <v>12</v>
      </c>
      <c r="D53" s="22" t="s">
        <v>30</v>
      </c>
      <c r="E53" s="22" t="s">
        <v>114</v>
      </c>
      <c r="F53" s="15">
        <v>200</v>
      </c>
      <c r="G53" s="20">
        <v>15</v>
      </c>
    </row>
    <row r="54" spans="1:7" ht="48.75" customHeight="1">
      <c r="A54" s="18"/>
      <c r="B54" s="42" t="s">
        <v>188</v>
      </c>
      <c r="C54" s="22" t="s">
        <v>12</v>
      </c>
      <c r="D54" s="22" t="s">
        <v>30</v>
      </c>
      <c r="E54" s="22" t="s">
        <v>150</v>
      </c>
      <c r="F54" s="15"/>
      <c r="G54" s="20">
        <f>G55</f>
        <v>1</v>
      </c>
    </row>
    <row r="55" spans="1:7" ht="25.5" customHeight="1">
      <c r="A55" s="18"/>
      <c r="B55" s="42" t="s">
        <v>71</v>
      </c>
      <c r="C55" s="22" t="s">
        <v>12</v>
      </c>
      <c r="D55" s="22" t="s">
        <v>30</v>
      </c>
      <c r="E55" s="22" t="s">
        <v>151</v>
      </c>
      <c r="F55" s="15"/>
      <c r="G55" s="20">
        <f>G56</f>
        <v>1</v>
      </c>
    </row>
    <row r="56" spans="1:7" ht="34.5" customHeight="1">
      <c r="A56" s="18"/>
      <c r="B56" s="41" t="s">
        <v>152</v>
      </c>
      <c r="C56" s="22" t="s">
        <v>12</v>
      </c>
      <c r="D56" s="22" t="s">
        <v>30</v>
      </c>
      <c r="E56" s="22" t="s">
        <v>151</v>
      </c>
      <c r="F56" s="15">
        <v>200</v>
      </c>
      <c r="G56" s="20">
        <v>1</v>
      </c>
    </row>
    <row r="57" spans="1:7" ht="51" customHeight="1">
      <c r="A57" s="18"/>
      <c r="B57" s="42" t="s">
        <v>187</v>
      </c>
      <c r="C57" s="22" t="s">
        <v>12</v>
      </c>
      <c r="D57" s="22" t="s">
        <v>30</v>
      </c>
      <c r="E57" s="22" t="s">
        <v>155</v>
      </c>
      <c r="F57" s="15"/>
      <c r="G57" s="20">
        <f>G58</f>
        <v>1</v>
      </c>
    </row>
    <row r="58" spans="1:7" ht="20.25" customHeight="1">
      <c r="A58" s="18"/>
      <c r="B58" s="42" t="s">
        <v>71</v>
      </c>
      <c r="C58" s="22" t="s">
        <v>12</v>
      </c>
      <c r="D58" s="22" t="s">
        <v>30</v>
      </c>
      <c r="E58" s="22" t="s">
        <v>156</v>
      </c>
      <c r="F58" s="15"/>
      <c r="G58" s="20">
        <f>G59</f>
        <v>1</v>
      </c>
    </row>
    <row r="59" spans="1:7" ht="34.5" customHeight="1">
      <c r="A59" s="18"/>
      <c r="B59" s="41" t="s">
        <v>152</v>
      </c>
      <c r="C59" s="22" t="s">
        <v>12</v>
      </c>
      <c r="D59" s="22" t="s">
        <v>30</v>
      </c>
      <c r="E59" s="22" t="s">
        <v>156</v>
      </c>
      <c r="F59" s="15">
        <v>200</v>
      </c>
      <c r="G59" s="20">
        <v>1</v>
      </c>
    </row>
    <row r="60" spans="1:7" ht="31.5">
      <c r="A60" s="18"/>
      <c r="B60" s="41" t="s">
        <v>66</v>
      </c>
      <c r="C60" s="11" t="s">
        <v>14</v>
      </c>
      <c r="D60" s="11" t="s">
        <v>21</v>
      </c>
      <c r="E60" s="11" t="s">
        <v>98</v>
      </c>
      <c r="F60" s="15"/>
      <c r="G60" s="20">
        <f>G61</f>
        <v>201.1</v>
      </c>
    </row>
    <row r="61" spans="1:7" ht="15.75">
      <c r="A61" s="18"/>
      <c r="B61" s="41" t="s">
        <v>67</v>
      </c>
      <c r="C61" s="11" t="s">
        <v>14</v>
      </c>
      <c r="D61" s="11" t="s">
        <v>21</v>
      </c>
      <c r="E61" s="11" t="s">
        <v>115</v>
      </c>
      <c r="F61" s="15"/>
      <c r="G61" s="20">
        <f>G62</f>
        <v>201.1</v>
      </c>
    </row>
    <row r="62" spans="1:7" ht="30" customHeight="1">
      <c r="A62" s="18"/>
      <c r="B62" s="41" t="s">
        <v>22</v>
      </c>
      <c r="C62" s="11" t="s">
        <v>14</v>
      </c>
      <c r="D62" s="11" t="s">
        <v>21</v>
      </c>
      <c r="E62" s="19" t="s">
        <v>116</v>
      </c>
      <c r="F62" s="19"/>
      <c r="G62" s="20">
        <f>G63</f>
        <v>201.1</v>
      </c>
    </row>
    <row r="63" spans="1:7" ht="63">
      <c r="A63" s="18"/>
      <c r="B63" s="41" t="s">
        <v>81</v>
      </c>
      <c r="C63" s="11" t="s">
        <v>14</v>
      </c>
      <c r="D63" s="11" t="s">
        <v>21</v>
      </c>
      <c r="E63" s="19" t="s">
        <v>116</v>
      </c>
      <c r="F63" s="15">
        <v>100</v>
      </c>
      <c r="G63" s="20">
        <v>201.1</v>
      </c>
    </row>
    <row r="64" spans="1:7" ht="32.25" customHeight="1">
      <c r="A64" s="18"/>
      <c r="B64" s="41" t="s">
        <v>69</v>
      </c>
      <c r="C64" s="11" t="s">
        <v>21</v>
      </c>
      <c r="D64" s="11" t="s">
        <v>24</v>
      </c>
      <c r="E64" s="19" t="s">
        <v>117</v>
      </c>
      <c r="F64" s="19"/>
      <c r="G64" s="20">
        <f>G65</f>
        <v>1</v>
      </c>
    </row>
    <row r="65" spans="1:7" ht="31.5">
      <c r="A65" s="18"/>
      <c r="B65" s="41" t="s">
        <v>25</v>
      </c>
      <c r="C65" s="11" t="s">
        <v>21</v>
      </c>
      <c r="D65" s="11" t="s">
        <v>24</v>
      </c>
      <c r="E65" s="11" t="s">
        <v>118</v>
      </c>
      <c r="F65" s="15"/>
      <c r="G65" s="20">
        <f>G66</f>
        <v>1</v>
      </c>
    </row>
    <row r="66" spans="1:7" ht="48" customHeight="1">
      <c r="A66" s="18"/>
      <c r="B66" s="41" t="s">
        <v>70</v>
      </c>
      <c r="C66" s="11" t="s">
        <v>21</v>
      </c>
      <c r="D66" s="11" t="s">
        <v>24</v>
      </c>
      <c r="E66" s="11" t="s">
        <v>119</v>
      </c>
      <c r="F66" s="15"/>
      <c r="G66" s="20">
        <f>G67</f>
        <v>1</v>
      </c>
    </row>
    <row r="67" spans="1:7" ht="31.5">
      <c r="A67" s="18"/>
      <c r="B67" s="41" t="s">
        <v>149</v>
      </c>
      <c r="C67" s="11" t="s">
        <v>21</v>
      </c>
      <c r="D67" s="11" t="s">
        <v>24</v>
      </c>
      <c r="E67" s="11" t="s">
        <v>120</v>
      </c>
      <c r="F67" s="15">
        <v>200</v>
      </c>
      <c r="G67" s="20">
        <v>1</v>
      </c>
    </row>
    <row r="68" spans="1:7" ht="47.25">
      <c r="A68" s="18"/>
      <c r="B68" s="42" t="s">
        <v>185</v>
      </c>
      <c r="C68" s="22" t="s">
        <v>21</v>
      </c>
      <c r="D68" s="22" t="s">
        <v>27</v>
      </c>
      <c r="E68" s="22" t="s">
        <v>121</v>
      </c>
      <c r="F68" s="22"/>
      <c r="G68" s="20">
        <f>G69</f>
        <v>3.5</v>
      </c>
    </row>
    <row r="69" spans="1:7" ht="18.75" customHeight="1">
      <c r="A69" s="18"/>
      <c r="B69" s="42" t="s">
        <v>71</v>
      </c>
      <c r="C69" s="22" t="s">
        <v>21</v>
      </c>
      <c r="D69" s="22" t="s">
        <v>27</v>
      </c>
      <c r="E69" s="22" t="s">
        <v>122</v>
      </c>
      <c r="F69" s="22"/>
      <c r="G69" s="20">
        <f>G70</f>
        <v>3.5</v>
      </c>
    </row>
    <row r="70" spans="1:7" ht="31.5">
      <c r="A70" s="18"/>
      <c r="B70" s="41" t="s">
        <v>149</v>
      </c>
      <c r="C70" s="22" t="s">
        <v>21</v>
      </c>
      <c r="D70" s="22" t="s">
        <v>27</v>
      </c>
      <c r="E70" s="25" t="s">
        <v>122</v>
      </c>
      <c r="F70" s="22" t="s">
        <v>83</v>
      </c>
      <c r="G70" s="20">
        <v>3.5</v>
      </c>
    </row>
    <row r="71" spans="1:7" ht="15.75">
      <c r="A71" s="14"/>
      <c r="B71" s="42" t="s">
        <v>72</v>
      </c>
      <c r="C71" s="22" t="s">
        <v>16</v>
      </c>
      <c r="D71" s="22" t="s">
        <v>24</v>
      </c>
      <c r="E71" s="22" t="s">
        <v>123</v>
      </c>
      <c r="F71" s="22"/>
      <c r="G71" s="26">
        <f>G72+G74</f>
        <v>3275.5</v>
      </c>
    </row>
    <row r="72" spans="1:7" ht="46.5" customHeight="1">
      <c r="A72" s="18"/>
      <c r="B72" s="42" t="s">
        <v>73</v>
      </c>
      <c r="C72" s="22" t="s">
        <v>16</v>
      </c>
      <c r="D72" s="22" t="s">
        <v>24</v>
      </c>
      <c r="E72" s="22" t="s">
        <v>124</v>
      </c>
      <c r="F72" s="22"/>
      <c r="G72" s="26">
        <f>G73</f>
        <v>1003.5</v>
      </c>
    </row>
    <row r="73" spans="1:8" ht="31.5" customHeight="1">
      <c r="A73" s="18"/>
      <c r="B73" s="41" t="s">
        <v>149</v>
      </c>
      <c r="C73" s="22" t="s">
        <v>16</v>
      </c>
      <c r="D73" s="22" t="s">
        <v>24</v>
      </c>
      <c r="E73" s="22" t="s">
        <v>124</v>
      </c>
      <c r="F73" s="19">
        <v>200</v>
      </c>
      <c r="G73" s="20">
        <v>1003.5</v>
      </c>
      <c r="H73" s="25"/>
    </row>
    <row r="74" spans="1:8" ht="31.5" customHeight="1">
      <c r="A74" s="18"/>
      <c r="B74" s="41" t="s">
        <v>228</v>
      </c>
      <c r="C74" s="22" t="s">
        <v>16</v>
      </c>
      <c r="D74" s="22" t="s">
        <v>24</v>
      </c>
      <c r="E74" s="22" t="s">
        <v>227</v>
      </c>
      <c r="F74" s="19"/>
      <c r="G74" s="20">
        <f>G75</f>
        <v>2272</v>
      </c>
      <c r="H74" s="25"/>
    </row>
    <row r="75" spans="1:8" ht="31.5" customHeight="1">
      <c r="A75" s="18"/>
      <c r="B75" s="41" t="s">
        <v>149</v>
      </c>
      <c r="C75" s="22" t="s">
        <v>16</v>
      </c>
      <c r="D75" s="22" t="s">
        <v>24</v>
      </c>
      <c r="E75" s="22" t="s">
        <v>227</v>
      </c>
      <c r="F75" s="19">
        <v>200</v>
      </c>
      <c r="G75" s="20">
        <v>2272</v>
      </c>
      <c r="H75" s="25"/>
    </row>
    <row r="76" spans="1:8" ht="45.75" customHeight="1">
      <c r="A76" s="18"/>
      <c r="B76" s="42" t="s">
        <v>186</v>
      </c>
      <c r="C76" s="22" t="s">
        <v>16</v>
      </c>
      <c r="D76" s="22" t="s">
        <v>24</v>
      </c>
      <c r="E76" s="22" t="s">
        <v>125</v>
      </c>
      <c r="F76" s="19"/>
      <c r="G76" s="20">
        <f>G77</f>
        <v>301</v>
      </c>
      <c r="H76" s="25"/>
    </row>
    <row r="77" spans="1:8" ht="24.75" customHeight="1">
      <c r="A77" s="18"/>
      <c r="B77" s="42" t="s">
        <v>71</v>
      </c>
      <c r="C77" s="22" t="s">
        <v>16</v>
      </c>
      <c r="D77" s="22" t="s">
        <v>24</v>
      </c>
      <c r="E77" s="22" t="s">
        <v>126</v>
      </c>
      <c r="F77" s="19"/>
      <c r="G77" s="20">
        <f>G78</f>
        <v>301</v>
      </c>
      <c r="H77" s="25"/>
    </row>
    <row r="78" spans="1:8" ht="31.5" customHeight="1">
      <c r="A78" s="18"/>
      <c r="B78" s="41" t="s">
        <v>149</v>
      </c>
      <c r="C78" s="22" t="s">
        <v>16</v>
      </c>
      <c r="D78" s="22" t="s">
        <v>24</v>
      </c>
      <c r="E78" s="22" t="s">
        <v>126</v>
      </c>
      <c r="F78" s="19">
        <v>200</v>
      </c>
      <c r="G78" s="20">
        <v>301</v>
      </c>
      <c r="H78" s="25"/>
    </row>
    <row r="79" spans="1:8" ht="31.5" customHeight="1">
      <c r="A79" s="18"/>
      <c r="B79" s="42" t="s">
        <v>163</v>
      </c>
      <c r="C79" s="11" t="s">
        <v>16</v>
      </c>
      <c r="D79" s="11" t="s">
        <v>31</v>
      </c>
      <c r="E79" s="19" t="s">
        <v>164</v>
      </c>
      <c r="F79" s="19"/>
      <c r="G79" s="20">
        <f>G80</f>
        <v>0</v>
      </c>
      <c r="H79" s="25"/>
    </row>
    <row r="80" spans="1:8" ht="19.5" customHeight="1">
      <c r="A80" s="18"/>
      <c r="B80" s="46" t="s">
        <v>165</v>
      </c>
      <c r="C80" s="22" t="s">
        <v>16</v>
      </c>
      <c r="D80" s="22" t="s">
        <v>31</v>
      </c>
      <c r="E80" s="22" t="s">
        <v>166</v>
      </c>
      <c r="F80" s="19"/>
      <c r="G80" s="20">
        <f>G81</f>
        <v>0</v>
      </c>
      <c r="H80" s="25"/>
    </row>
    <row r="81" spans="1:8" ht="18.75" customHeight="1">
      <c r="A81" s="18"/>
      <c r="B81" s="46" t="s">
        <v>167</v>
      </c>
      <c r="C81" s="22" t="s">
        <v>16</v>
      </c>
      <c r="D81" s="22" t="s">
        <v>31</v>
      </c>
      <c r="E81" s="22" t="s">
        <v>168</v>
      </c>
      <c r="F81" s="22"/>
      <c r="G81" s="20">
        <f>G82</f>
        <v>0</v>
      </c>
      <c r="H81" s="25"/>
    </row>
    <row r="82" spans="1:8" ht="16.5" customHeight="1">
      <c r="A82" s="18"/>
      <c r="B82" s="42" t="s">
        <v>85</v>
      </c>
      <c r="C82" s="22" t="s">
        <v>16</v>
      </c>
      <c r="D82" s="22" t="s">
        <v>31</v>
      </c>
      <c r="E82" s="22" t="s">
        <v>168</v>
      </c>
      <c r="F82" s="22" t="s">
        <v>169</v>
      </c>
      <c r="G82" s="20">
        <v>0</v>
      </c>
      <c r="H82" s="25"/>
    </row>
    <row r="83" spans="1:7" ht="45.75" customHeight="1">
      <c r="A83" s="18"/>
      <c r="B83" s="42" t="s">
        <v>184</v>
      </c>
      <c r="C83" s="22" t="s">
        <v>16</v>
      </c>
      <c r="D83" s="22" t="s">
        <v>31</v>
      </c>
      <c r="E83" s="22" t="s">
        <v>127</v>
      </c>
      <c r="F83" s="22"/>
      <c r="G83" s="26">
        <f>G84</f>
        <v>1</v>
      </c>
    </row>
    <row r="84" spans="1:7" ht="20.25" customHeight="1">
      <c r="A84" s="18"/>
      <c r="B84" s="42" t="s">
        <v>71</v>
      </c>
      <c r="C84" s="22" t="s">
        <v>16</v>
      </c>
      <c r="D84" s="22" t="s">
        <v>31</v>
      </c>
      <c r="E84" s="22" t="s">
        <v>128</v>
      </c>
      <c r="F84" s="22"/>
      <c r="G84" s="26">
        <f>G85</f>
        <v>1</v>
      </c>
    </row>
    <row r="85" spans="1:7" ht="31.5">
      <c r="A85" s="18"/>
      <c r="B85" s="41" t="s">
        <v>149</v>
      </c>
      <c r="C85" s="22" t="s">
        <v>16</v>
      </c>
      <c r="D85" s="22" t="s">
        <v>31</v>
      </c>
      <c r="E85" s="22" t="s">
        <v>128</v>
      </c>
      <c r="F85" s="22" t="s">
        <v>83</v>
      </c>
      <c r="G85" s="20">
        <v>1</v>
      </c>
    </row>
    <row r="86" spans="1:7" ht="15.75">
      <c r="A86" s="18"/>
      <c r="B86" s="16" t="s">
        <v>35</v>
      </c>
      <c r="C86" s="11" t="s">
        <v>33</v>
      </c>
      <c r="D86" s="11" t="s">
        <v>21</v>
      </c>
      <c r="E86" s="22" t="s">
        <v>129</v>
      </c>
      <c r="F86" s="19"/>
      <c r="G86" s="20">
        <f>G87+G89+G92</f>
        <v>355.29999999999995</v>
      </c>
    </row>
    <row r="87" spans="1:7" ht="15.75">
      <c r="A87" s="18"/>
      <c r="B87" s="16" t="s">
        <v>88</v>
      </c>
      <c r="C87" s="22" t="s">
        <v>33</v>
      </c>
      <c r="D87" s="22" t="s">
        <v>21</v>
      </c>
      <c r="E87" s="22" t="s">
        <v>130</v>
      </c>
      <c r="F87" s="22"/>
      <c r="G87" s="26">
        <f>G88</f>
        <v>240.7</v>
      </c>
    </row>
    <row r="88" spans="1:7" ht="31.5">
      <c r="A88" s="18"/>
      <c r="B88" s="41" t="s">
        <v>149</v>
      </c>
      <c r="C88" s="11" t="s">
        <v>33</v>
      </c>
      <c r="D88" s="11" t="s">
        <v>21</v>
      </c>
      <c r="E88" s="22" t="s">
        <v>130</v>
      </c>
      <c r="F88" s="22" t="s">
        <v>83</v>
      </c>
      <c r="G88" s="20">
        <v>240.7</v>
      </c>
    </row>
    <row r="89" spans="1:7" ht="19.5" customHeight="1">
      <c r="A89" s="18"/>
      <c r="B89" s="16" t="s">
        <v>90</v>
      </c>
      <c r="C89" s="11" t="s">
        <v>33</v>
      </c>
      <c r="D89" s="11" t="s">
        <v>21</v>
      </c>
      <c r="E89" s="22" t="s">
        <v>162</v>
      </c>
      <c r="F89" s="22"/>
      <c r="G89" s="20">
        <f>G90</f>
        <v>6.6</v>
      </c>
    </row>
    <row r="90" spans="1:7" ht="18.75" customHeight="1">
      <c r="A90" s="18"/>
      <c r="B90" s="16" t="s">
        <v>91</v>
      </c>
      <c r="C90" s="11" t="s">
        <v>33</v>
      </c>
      <c r="D90" s="11" t="s">
        <v>21</v>
      </c>
      <c r="E90" s="22" t="s">
        <v>161</v>
      </c>
      <c r="F90" s="22"/>
      <c r="G90" s="20">
        <f>G91</f>
        <v>6.6</v>
      </c>
    </row>
    <row r="91" spans="1:7" ht="39.75" customHeight="1">
      <c r="A91" s="18"/>
      <c r="B91" s="41" t="s">
        <v>149</v>
      </c>
      <c r="C91" s="11" t="s">
        <v>33</v>
      </c>
      <c r="D91" s="11" t="s">
        <v>21</v>
      </c>
      <c r="E91" s="22" t="s">
        <v>161</v>
      </c>
      <c r="F91" s="22" t="s">
        <v>83</v>
      </c>
      <c r="G91" s="20">
        <v>6.6</v>
      </c>
    </row>
    <row r="92" spans="1:7" ht="36.75" customHeight="1">
      <c r="A92" s="18"/>
      <c r="B92" s="41" t="s">
        <v>74</v>
      </c>
      <c r="C92" s="22" t="s">
        <v>33</v>
      </c>
      <c r="D92" s="22" t="s">
        <v>21</v>
      </c>
      <c r="E92" s="22" t="s">
        <v>160</v>
      </c>
      <c r="F92" s="22"/>
      <c r="G92" s="20">
        <f>G93</f>
        <v>108</v>
      </c>
    </row>
    <row r="93" spans="1:9" ht="39" customHeight="1">
      <c r="A93" s="18"/>
      <c r="B93" s="16" t="s">
        <v>89</v>
      </c>
      <c r="C93" s="22" t="s">
        <v>33</v>
      </c>
      <c r="D93" s="22" t="s">
        <v>21</v>
      </c>
      <c r="E93" s="22" t="s">
        <v>159</v>
      </c>
      <c r="F93" s="22"/>
      <c r="G93" s="26">
        <f>G94</f>
        <v>108</v>
      </c>
      <c r="I93" s="7"/>
    </row>
    <row r="94" spans="1:7" ht="31.5">
      <c r="A94" s="18"/>
      <c r="B94" s="41" t="s">
        <v>149</v>
      </c>
      <c r="C94" s="22" t="s">
        <v>33</v>
      </c>
      <c r="D94" s="22" t="s">
        <v>21</v>
      </c>
      <c r="E94" s="22" t="s">
        <v>159</v>
      </c>
      <c r="F94" s="22" t="s">
        <v>83</v>
      </c>
      <c r="G94" s="27">
        <v>108</v>
      </c>
    </row>
    <row r="95" spans="1:7" ht="15.75">
      <c r="A95" s="18"/>
      <c r="B95" s="42" t="s">
        <v>36</v>
      </c>
      <c r="C95" s="22" t="s">
        <v>33</v>
      </c>
      <c r="D95" s="22" t="s">
        <v>33</v>
      </c>
      <c r="E95" s="22"/>
      <c r="F95" s="22"/>
      <c r="G95" s="26">
        <f>G96</f>
        <v>1228.3</v>
      </c>
    </row>
    <row r="96" spans="1:7" ht="15.75">
      <c r="A96" s="18"/>
      <c r="B96" s="42" t="s">
        <v>94</v>
      </c>
      <c r="C96" s="22" t="s">
        <v>33</v>
      </c>
      <c r="D96" s="22" t="s">
        <v>33</v>
      </c>
      <c r="E96" s="22" t="s">
        <v>131</v>
      </c>
      <c r="F96" s="22"/>
      <c r="G96" s="26">
        <f>G97</f>
        <v>1228.3</v>
      </c>
    </row>
    <row r="97" spans="1:7" ht="31.5">
      <c r="A97" s="18"/>
      <c r="B97" s="42" t="s">
        <v>78</v>
      </c>
      <c r="C97" s="22" t="s">
        <v>33</v>
      </c>
      <c r="D97" s="22" t="s">
        <v>33</v>
      </c>
      <c r="E97" s="22" t="s">
        <v>132</v>
      </c>
      <c r="F97" s="22"/>
      <c r="G97" s="26">
        <f>SUM(G98:G100)</f>
        <v>1228.3</v>
      </c>
    </row>
    <row r="98" spans="1:7" ht="63.75" customHeight="1">
      <c r="A98" s="18"/>
      <c r="B98" s="42" t="s">
        <v>81</v>
      </c>
      <c r="C98" s="22" t="s">
        <v>33</v>
      </c>
      <c r="D98" s="22" t="s">
        <v>33</v>
      </c>
      <c r="E98" s="22" t="s">
        <v>132</v>
      </c>
      <c r="F98" s="22" t="s">
        <v>82</v>
      </c>
      <c r="G98" s="26">
        <v>946.8</v>
      </c>
    </row>
    <row r="99" spans="1:7" ht="29.25" customHeight="1">
      <c r="A99" s="18"/>
      <c r="B99" s="41" t="s">
        <v>149</v>
      </c>
      <c r="C99" s="22" t="s">
        <v>33</v>
      </c>
      <c r="D99" s="22" t="s">
        <v>33</v>
      </c>
      <c r="E99" s="22" t="s">
        <v>132</v>
      </c>
      <c r="F99" s="22" t="s">
        <v>83</v>
      </c>
      <c r="G99" s="26">
        <v>267</v>
      </c>
    </row>
    <row r="100" spans="1:7" ht="23.25" customHeight="1">
      <c r="A100" s="18"/>
      <c r="B100" s="42" t="s">
        <v>84</v>
      </c>
      <c r="C100" s="22" t="s">
        <v>33</v>
      </c>
      <c r="D100" s="22" t="s">
        <v>33</v>
      </c>
      <c r="E100" s="22" t="s">
        <v>132</v>
      </c>
      <c r="F100" s="22" t="s">
        <v>157</v>
      </c>
      <c r="G100" s="26">
        <v>14.5</v>
      </c>
    </row>
    <row r="101" spans="1:8" ht="47.25" customHeight="1">
      <c r="A101" s="18"/>
      <c r="B101" s="42" t="s">
        <v>183</v>
      </c>
      <c r="C101" s="22" t="s">
        <v>38</v>
      </c>
      <c r="D101" s="22" t="s">
        <v>38</v>
      </c>
      <c r="E101" s="22" t="s">
        <v>133</v>
      </c>
      <c r="F101" s="22"/>
      <c r="G101" s="26">
        <f>G102</f>
        <v>3</v>
      </c>
      <c r="H101" s="3"/>
    </row>
    <row r="102" spans="1:8" ht="19.5" customHeight="1">
      <c r="A102" s="18"/>
      <c r="B102" s="42" t="s">
        <v>71</v>
      </c>
      <c r="C102" s="22" t="s">
        <v>38</v>
      </c>
      <c r="D102" s="22" t="s">
        <v>38</v>
      </c>
      <c r="E102" s="22" t="s">
        <v>134</v>
      </c>
      <c r="F102" s="22"/>
      <c r="G102" s="26">
        <f>G103</f>
        <v>3</v>
      </c>
      <c r="H102" s="3"/>
    </row>
    <row r="103" spans="1:8" ht="32.25" customHeight="1">
      <c r="A103" s="18"/>
      <c r="B103" s="41" t="s">
        <v>149</v>
      </c>
      <c r="C103" s="22" t="s">
        <v>38</v>
      </c>
      <c r="D103" s="22" t="s">
        <v>38</v>
      </c>
      <c r="E103" s="22" t="s">
        <v>134</v>
      </c>
      <c r="F103" s="22" t="s">
        <v>83</v>
      </c>
      <c r="G103" s="26">
        <v>3</v>
      </c>
      <c r="H103" s="3"/>
    </row>
    <row r="104" spans="1:7" ht="17.25" customHeight="1">
      <c r="A104" s="18"/>
      <c r="B104" s="42" t="s">
        <v>75</v>
      </c>
      <c r="C104" s="22" t="s">
        <v>40</v>
      </c>
      <c r="D104" s="22" t="s">
        <v>12</v>
      </c>
      <c r="E104" s="22" t="s">
        <v>135</v>
      </c>
      <c r="F104" s="22"/>
      <c r="G104" s="26">
        <f>G105+G115+G120</f>
        <v>5448.6</v>
      </c>
    </row>
    <row r="105" spans="1:7" ht="16.5" customHeight="1">
      <c r="A105" s="18"/>
      <c r="B105" s="42" t="s">
        <v>76</v>
      </c>
      <c r="C105" s="22" t="s">
        <v>40</v>
      </c>
      <c r="D105" s="22" t="s">
        <v>12</v>
      </c>
      <c r="E105" s="22" t="s">
        <v>136</v>
      </c>
      <c r="F105" s="31"/>
      <c r="G105" s="26">
        <f>G106+G113</f>
        <v>684</v>
      </c>
    </row>
    <row r="106" spans="1:7" ht="16.5" customHeight="1">
      <c r="A106" s="18"/>
      <c r="B106" s="42" t="s">
        <v>78</v>
      </c>
      <c r="C106" s="22" t="s">
        <v>40</v>
      </c>
      <c r="D106" s="22" t="s">
        <v>12</v>
      </c>
      <c r="E106" s="22" t="s">
        <v>137</v>
      </c>
      <c r="F106" s="19"/>
      <c r="G106" s="20">
        <f>G107+G108+G112+G109+G110</f>
        <v>684</v>
      </c>
    </row>
    <row r="107" spans="1:7" ht="68.25" customHeight="1">
      <c r="A107" s="18"/>
      <c r="B107" s="41" t="s">
        <v>81</v>
      </c>
      <c r="C107" s="22" t="s">
        <v>40</v>
      </c>
      <c r="D107" s="22" t="s">
        <v>12</v>
      </c>
      <c r="E107" s="22" t="s">
        <v>137</v>
      </c>
      <c r="F107" s="19">
        <v>100</v>
      </c>
      <c r="G107" s="20">
        <v>70.8</v>
      </c>
    </row>
    <row r="108" spans="1:7" ht="36.75" customHeight="1">
      <c r="A108" s="18"/>
      <c r="B108" s="41" t="s">
        <v>149</v>
      </c>
      <c r="C108" s="22" t="s">
        <v>40</v>
      </c>
      <c r="D108" s="22" t="s">
        <v>12</v>
      </c>
      <c r="E108" s="22" t="s">
        <v>137</v>
      </c>
      <c r="F108" s="19">
        <v>200</v>
      </c>
      <c r="G108" s="20">
        <v>0.5</v>
      </c>
    </row>
    <row r="109" spans="1:7" ht="16.5" customHeight="1">
      <c r="A109" s="18"/>
      <c r="B109" s="41" t="s">
        <v>86</v>
      </c>
      <c r="C109" s="22" t="s">
        <v>40</v>
      </c>
      <c r="D109" s="22" t="s">
        <v>12</v>
      </c>
      <c r="E109" s="22" t="s">
        <v>137</v>
      </c>
      <c r="F109" s="19">
        <v>300</v>
      </c>
      <c r="G109" s="20">
        <v>0</v>
      </c>
    </row>
    <row r="110" spans="1:7" ht="49.5" customHeight="1">
      <c r="A110" s="18"/>
      <c r="B110" s="143" t="s">
        <v>229</v>
      </c>
      <c r="C110" s="22" t="s">
        <v>40</v>
      </c>
      <c r="D110" s="22" t="s">
        <v>12</v>
      </c>
      <c r="E110" s="22" t="s">
        <v>137</v>
      </c>
      <c r="F110" s="19"/>
      <c r="G110" s="20">
        <f>G111</f>
        <v>612.7</v>
      </c>
    </row>
    <row r="111" spans="1:7" ht="24.75" customHeight="1">
      <c r="A111" s="18"/>
      <c r="B111" s="41" t="s">
        <v>85</v>
      </c>
      <c r="C111" s="22" t="s">
        <v>40</v>
      </c>
      <c r="D111" s="22" t="s">
        <v>12</v>
      </c>
      <c r="E111" s="22" t="s">
        <v>137</v>
      </c>
      <c r="F111" s="19">
        <v>500</v>
      </c>
      <c r="G111" s="20">
        <v>612.7</v>
      </c>
    </row>
    <row r="112" spans="1:7" ht="16.5" customHeight="1">
      <c r="A112" s="18"/>
      <c r="B112" s="41" t="s">
        <v>84</v>
      </c>
      <c r="C112" s="22" t="s">
        <v>40</v>
      </c>
      <c r="D112" s="22" t="s">
        <v>12</v>
      </c>
      <c r="E112" s="22" t="s">
        <v>137</v>
      </c>
      <c r="F112" s="15">
        <v>800</v>
      </c>
      <c r="G112" s="20">
        <v>0</v>
      </c>
    </row>
    <row r="113" spans="1:7" ht="31.5">
      <c r="A113" s="18"/>
      <c r="B113" s="42" t="s">
        <v>158</v>
      </c>
      <c r="C113" s="22" t="s">
        <v>40</v>
      </c>
      <c r="D113" s="22" t="s">
        <v>12</v>
      </c>
      <c r="E113" s="22" t="s">
        <v>138</v>
      </c>
      <c r="F113" s="22"/>
      <c r="G113" s="26">
        <f>G114</f>
        <v>0</v>
      </c>
    </row>
    <row r="114" spans="1:7" ht="31.5">
      <c r="A114" s="18"/>
      <c r="B114" s="41" t="s">
        <v>149</v>
      </c>
      <c r="C114" s="22" t="s">
        <v>40</v>
      </c>
      <c r="D114" s="22" t="s">
        <v>12</v>
      </c>
      <c r="E114" s="22" t="s">
        <v>138</v>
      </c>
      <c r="F114" s="19">
        <v>200</v>
      </c>
      <c r="G114" s="20">
        <v>0</v>
      </c>
    </row>
    <row r="115" spans="1:11" ht="15.75">
      <c r="A115" s="18"/>
      <c r="B115" s="41" t="s">
        <v>77</v>
      </c>
      <c r="C115" s="22" t="s">
        <v>40</v>
      </c>
      <c r="D115" s="22" t="s">
        <v>12</v>
      </c>
      <c r="E115" s="15" t="s">
        <v>139</v>
      </c>
      <c r="F115" s="19"/>
      <c r="G115" s="20">
        <f>G116</f>
        <v>1621.2</v>
      </c>
      <c r="K115" t="s">
        <v>230</v>
      </c>
    </row>
    <row r="116" spans="1:7" ht="34.5" customHeight="1">
      <c r="A116" s="18"/>
      <c r="B116" s="42" t="s">
        <v>78</v>
      </c>
      <c r="C116" s="22" t="s">
        <v>40</v>
      </c>
      <c r="D116" s="22" t="s">
        <v>12</v>
      </c>
      <c r="E116" s="22" t="s">
        <v>140</v>
      </c>
      <c r="F116" s="19"/>
      <c r="G116" s="20">
        <f>G117+G118+G119</f>
        <v>1621.2</v>
      </c>
    </row>
    <row r="117" spans="1:7" ht="63">
      <c r="A117" s="18"/>
      <c r="B117" s="41" t="s">
        <v>81</v>
      </c>
      <c r="C117" s="22" t="s">
        <v>40</v>
      </c>
      <c r="D117" s="22" t="s">
        <v>12</v>
      </c>
      <c r="E117" s="22" t="s">
        <v>140</v>
      </c>
      <c r="F117" s="19">
        <v>100</v>
      </c>
      <c r="G117" s="20">
        <v>983.8</v>
      </c>
    </row>
    <row r="118" spans="1:7" ht="31.5">
      <c r="A118" s="18"/>
      <c r="B118" s="41" t="s">
        <v>149</v>
      </c>
      <c r="C118" s="22" t="s">
        <v>40</v>
      </c>
      <c r="D118" s="22" t="s">
        <v>12</v>
      </c>
      <c r="E118" s="22" t="s">
        <v>140</v>
      </c>
      <c r="F118" s="19">
        <v>200</v>
      </c>
      <c r="G118" s="20">
        <v>617.7</v>
      </c>
    </row>
    <row r="119" spans="1:7" ht="18.75" customHeight="1">
      <c r="A119" s="18"/>
      <c r="B119" s="41" t="s">
        <v>84</v>
      </c>
      <c r="C119" s="22" t="s">
        <v>40</v>
      </c>
      <c r="D119" s="22" t="s">
        <v>12</v>
      </c>
      <c r="E119" s="22" t="s">
        <v>140</v>
      </c>
      <c r="F119" s="15">
        <v>800</v>
      </c>
      <c r="G119" s="20">
        <v>19.7</v>
      </c>
    </row>
    <row r="120" spans="1:7" ht="47.25">
      <c r="A120" s="18"/>
      <c r="B120" s="42" t="s">
        <v>225</v>
      </c>
      <c r="C120" s="22" t="s">
        <v>40</v>
      </c>
      <c r="D120" s="22" t="s">
        <v>12</v>
      </c>
      <c r="E120" s="22" t="s">
        <v>141</v>
      </c>
      <c r="F120" s="19"/>
      <c r="G120" s="20">
        <f>G121+G124+G126</f>
        <v>3143.4</v>
      </c>
    </row>
    <row r="121" spans="1:7" ht="65.25" customHeight="1">
      <c r="A121" s="18"/>
      <c r="B121" s="41" t="s">
        <v>154</v>
      </c>
      <c r="C121" s="22" t="s">
        <v>40</v>
      </c>
      <c r="D121" s="22" t="s">
        <v>12</v>
      </c>
      <c r="E121" s="22" t="s">
        <v>226</v>
      </c>
      <c r="F121" s="19"/>
      <c r="G121" s="20">
        <f>G122+G123</f>
        <v>2628.3</v>
      </c>
    </row>
    <row r="122" spans="1:7" ht="68.25" customHeight="1">
      <c r="A122" s="18"/>
      <c r="B122" s="41" t="s">
        <v>81</v>
      </c>
      <c r="C122" s="22" t="s">
        <v>40</v>
      </c>
      <c r="D122" s="22" t="s">
        <v>12</v>
      </c>
      <c r="E122" s="22" t="s">
        <v>226</v>
      </c>
      <c r="F122" s="19">
        <v>100</v>
      </c>
      <c r="G122" s="20">
        <v>2457.9</v>
      </c>
    </row>
    <row r="123" spans="1:7" ht="25.5" customHeight="1">
      <c r="A123" s="18"/>
      <c r="B123" s="41" t="s">
        <v>85</v>
      </c>
      <c r="C123" s="22" t="s">
        <v>40</v>
      </c>
      <c r="D123" s="22" t="s">
        <v>12</v>
      </c>
      <c r="E123" s="22" t="s">
        <v>226</v>
      </c>
      <c r="F123" s="19">
        <v>500</v>
      </c>
      <c r="G123" s="20">
        <v>170.4</v>
      </c>
    </row>
    <row r="124" spans="1:7" ht="56.25" customHeight="1">
      <c r="A124" s="18"/>
      <c r="B124" s="41" t="s">
        <v>210</v>
      </c>
      <c r="C124" s="22" t="s">
        <v>40</v>
      </c>
      <c r="D124" s="22" t="s">
        <v>12</v>
      </c>
      <c r="E124" s="22" t="s">
        <v>211</v>
      </c>
      <c r="F124" s="19"/>
      <c r="G124" s="20">
        <f>G125</f>
        <v>469.2</v>
      </c>
    </row>
    <row r="125" spans="1:7" ht="68.25" customHeight="1">
      <c r="A125" s="18"/>
      <c r="B125" s="41" t="s">
        <v>81</v>
      </c>
      <c r="C125" s="22" t="s">
        <v>40</v>
      </c>
      <c r="D125" s="22" t="s">
        <v>12</v>
      </c>
      <c r="E125" s="22" t="s">
        <v>211</v>
      </c>
      <c r="F125" s="19">
        <v>100</v>
      </c>
      <c r="G125" s="20">
        <v>469.2</v>
      </c>
    </row>
    <row r="126" spans="1:7" ht="46.5" customHeight="1">
      <c r="A126" s="18"/>
      <c r="B126" s="41" t="s">
        <v>212</v>
      </c>
      <c r="C126" s="22" t="s">
        <v>40</v>
      </c>
      <c r="D126" s="22" t="s">
        <v>12</v>
      </c>
      <c r="E126" s="22" t="s">
        <v>213</v>
      </c>
      <c r="F126" s="19"/>
      <c r="G126" s="20">
        <f>G127</f>
        <v>45.9</v>
      </c>
    </row>
    <row r="127" spans="1:7" ht="66.75" customHeight="1">
      <c r="A127" s="18"/>
      <c r="B127" s="41" t="s">
        <v>81</v>
      </c>
      <c r="C127" s="22" t="s">
        <v>40</v>
      </c>
      <c r="D127" s="22" t="s">
        <v>12</v>
      </c>
      <c r="E127" s="22" t="s">
        <v>213</v>
      </c>
      <c r="F127" s="19">
        <v>100</v>
      </c>
      <c r="G127" s="20">
        <v>45.9</v>
      </c>
    </row>
    <row r="128" spans="1:7" ht="46.5" customHeight="1">
      <c r="A128" s="18"/>
      <c r="B128" s="42" t="s">
        <v>182</v>
      </c>
      <c r="C128" s="22" t="s">
        <v>27</v>
      </c>
      <c r="D128" s="22" t="s">
        <v>21</v>
      </c>
      <c r="E128" s="32" t="s">
        <v>142</v>
      </c>
      <c r="F128" s="32"/>
      <c r="G128" s="20">
        <f>SUM(G129)</f>
        <v>453.5</v>
      </c>
    </row>
    <row r="129" spans="1:7" ht="19.5" customHeight="1">
      <c r="A129" s="18"/>
      <c r="B129" s="42" t="s">
        <v>71</v>
      </c>
      <c r="C129" s="22" t="s">
        <v>27</v>
      </c>
      <c r="D129" s="22" t="s">
        <v>21</v>
      </c>
      <c r="E129" s="32" t="s">
        <v>143</v>
      </c>
      <c r="F129" s="33"/>
      <c r="G129" s="20">
        <f>SUM(G130)</f>
        <v>453.5</v>
      </c>
    </row>
    <row r="130" spans="1:7" ht="21.75" customHeight="1">
      <c r="A130" s="18"/>
      <c r="B130" s="42" t="s">
        <v>86</v>
      </c>
      <c r="C130" s="22" t="s">
        <v>27</v>
      </c>
      <c r="D130" s="22" t="s">
        <v>21</v>
      </c>
      <c r="E130" s="32" t="s">
        <v>143</v>
      </c>
      <c r="F130" s="32" t="s">
        <v>87</v>
      </c>
      <c r="G130" s="20">
        <v>453.5</v>
      </c>
    </row>
    <row r="131" spans="1:7" ht="31.5">
      <c r="A131" s="9"/>
      <c r="B131" s="41" t="s">
        <v>145</v>
      </c>
      <c r="C131" s="22" t="s">
        <v>43</v>
      </c>
      <c r="D131" s="22" t="s">
        <v>12</v>
      </c>
      <c r="E131" s="15" t="s">
        <v>148</v>
      </c>
      <c r="F131" s="19"/>
      <c r="G131" s="20">
        <f>G132</f>
        <v>590.5</v>
      </c>
    </row>
    <row r="132" spans="1:7" ht="31.5">
      <c r="A132" s="18"/>
      <c r="B132" s="41" t="s">
        <v>41</v>
      </c>
      <c r="C132" s="15">
        <v>11</v>
      </c>
      <c r="D132" s="22" t="s">
        <v>12</v>
      </c>
      <c r="E132" s="15" t="s">
        <v>146</v>
      </c>
      <c r="F132" s="15"/>
      <c r="G132" s="17">
        <f>G133+G134+G135</f>
        <v>590.5</v>
      </c>
    </row>
    <row r="133" spans="1:7" ht="63">
      <c r="A133" s="18"/>
      <c r="B133" s="41" t="s">
        <v>81</v>
      </c>
      <c r="C133" s="15">
        <v>11</v>
      </c>
      <c r="D133" s="22" t="s">
        <v>12</v>
      </c>
      <c r="E133" s="15" t="s">
        <v>147</v>
      </c>
      <c r="F133" s="15">
        <v>100</v>
      </c>
      <c r="G133" s="17">
        <v>461</v>
      </c>
    </row>
    <row r="134" spans="1:7" ht="31.5">
      <c r="A134" s="18"/>
      <c r="B134" s="41" t="s">
        <v>149</v>
      </c>
      <c r="C134" s="15">
        <v>11</v>
      </c>
      <c r="D134" s="22" t="s">
        <v>12</v>
      </c>
      <c r="E134" s="15" t="s">
        <v>147</v>
      </c>
      <c r="F134" s="19">
        <v>200</v>
      </c>
      <c r="G134" s="20">
        <v>118.5</v>
      </c>
    </row>
    <row r="135" spans="1:7" ht="15.75">
      <c r="A135" s="18"/>
      <c r="B135" s="41" t="s">
        <v>84</v>
      </c>
      <c r="C135" s="15">
        <v>11</v>
      </c>
      <c r="D135" s="22" t="s">
        <v>12</v>
      </c>
      <c r="E135" s="15" t="s">
        <v>147</v>
      </c>
      <c r="F135" s="15">
        <v>800</v>
      </c>
      <c r="G135" s="20">
        <v>11</v>
      </c>
    </row>
    <row r="136" spans="1:7" ht="47.25" customHeight="1">
      <c r="A136" s="146" t="s">
        <v>49</v>
      </c>
      <c r="B136" s="146"/>
      <c r="C136" s="146"/>
      <c r="D136" s="146"/>
      <c r="E136" s="146"/>
      <c r="F136" s="146"/>
      <c r="G136" s="146"/>
    </row>
    <row r="137" spans="1:7" ht="15.75">
      <c r="A137" s="146" t="s">
        <v>153</v>
      </c>
      <c r="B137" s="146"/>
      <c r="C137" s="146"/>
      <c r="D137" s="146"/>
      <c r="E137" s="146"/>
      <c r="F137" s="146"/>
      <c r="G137" s="146"/>
    </row>
  </sheetData>
  <sheetProtection/>
  <mergeCells count="16">
    <mergeCell ref="A15:G15"/>
    <mergeCell ref="A16:G16"/>
    <mergeCell ref="A136:G136"/>
    <mergeCell ref="A137:G137"/>
    <mergeCell ref="A11:G11"/>
    <mergeCell ref="A12:G12"/>
    <mergeCell ref="A13:G13"/>
    <mergeCell ref="A14:G14"/>
    <mergeCell ref="A18:G18"/>
    <mergeCell ref="F19:G19"/>
    <mergeCell ref="A3:G3"/>
    <mergeCell ref="A4:G4"/>
    <mergeCell ref="A5:G5"/>
    <mergeCell ref="A6:G6"/>
    <mergeCell ref="A7:G7"/>
    <mergeCell ref="A8:G8"/>
  </mergeCells>
  <printOptions/>
  <pageMargins left="0.7086614173228347" right="0.5905511811023623" top="0.5905511811023623" bottom="0.5905511811023623" header="0" footer="0"/>
  <pageSetup horizontalDpi="600" verticalDpi="600" orientation="portrait" paperSize="9" scale="58" r:id="rId1"/>
  <rowBreaks count="3" manualBreakCount="3">
    <brk id="48" max="6" man="1"/>
    <brk id="91" max="6" man="1"/>
    <brk id="13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2"/>
  <sheetViews>
    <sheetView zoomScale="75" zoomScaleNormal="75" workbookViewId="0" topLeftCell="A76">
      <selection activeCell="D86" sqref="D86:G87"/>
    </sheetView>
  </sheetViews>
  <sheetFormatPr defaultColWidth="9.140625" defaultRowHeight="15"/>
  <cols>
    <col min="1" max="1" width="5.57421875" style="0" customWidth="1"/>
    <col min="2" max="2" width="72.28125" style="0" customWidth="1"/>
    <col min="3" max="3" width="7.140625" style="0" customWidth="1"/>
    <col min="4" max="4" width="5.7109375" style="0" customWidth="1"/>
    <col min="5" max="5" width="6.140625" style="0" customWidth="1"/>
    <col min="6" max="6" width="17.7109375" style="0" customWidth="1"/>
    <col min="7" max="7" width="5.421875" style="0" customWidth="1"/>
    <col min="8" max="8" width="11.8515625" style="0" customWidth="1"/>
  </cols>
  <sheetData>
    <row r="1" ht="18.75">
      <c r="B1" s="140" t="s">
        <v>216</v>
      </c>
    </row>
    <row r="2" spans="1:8" ht="18.75">
      <c r="A2" s="2"/>
      <c r="B2" s="2"/>
      <c r="C2" s="2"/>
      <c r="D2" s="4"/>
      <c r="E2" s="4"/>
      <c r="F2" s="4"/>
      <c r="G2" s="4"/>
      <c r="H2" s="5" t="s">
        <v>198</v>
      </c>
    </row>
    <row r="3" spans="1:8" ht="15.75">
      <c r="A3" s="144" t="s">
        <v>193</v>
      </c>
      <c r="B3" s="144"/>
      <c r="C3" s="144"/>
      <c r="D3" s="144"/>
      <c r="E3" s="144"/>
      <c r="F3" s="144"/>
      <c r="G3" s="144"/>
      <c r="H3" s="144"/>
    </row>
    <row r="4" spans="1:8" ht="15.75">
      <c r="A4" s="144" t="s">
        <v>46</v>
      </c>
      <c r="B4" s="144"/>
      <c r="C4" s="144"/>
      <c r="D4" s="144"/>
      <c r="E4" s="144"/>
      <c r="F4" s="144"/>
      <c r="G4" s="144"/>
      <c r="H4" s="144"/>
    </row>
    <row r="5" spans="1:8" ht="15.75">
      <c r="A5" s="144" t="s">
        <v>50</v>
      </c>
      <c r="B5" s="144"/>
      <c r="C5" s="144"/>
      <c r="D5" s="144"/>
      <c r="E5" s="144"/>
      <c r="F5" s="144"/>
      <c r="G5" s="144"/>
      <c r="H5" s="144"/>
    </row>
    <row r="6" spans="1:8" ht="15.75">
      <c r="A6" s="145" t="s">
        <v>217</v>
      </c>
      <c r="B6" s="145"/>
      <c r="C6" s="145"/>
      <c r="D6" s="145"/>
      <c r="E6" s="145"/>
      <c r="F6" s="145"/>
      <c r="G6" s="145"/>
      <c r="H6" s="145"/>
    </row>
    <row r="7" spans="1:10" ht="15.75">
      <c r="A7" s="145" t="s">
        <v>199</v>
      </c>
      <c r="B7" s="145"/>
      <c r="C7" s="145"/>
      <c r="D7" s="145"/>
      <c r="E7" s="145"/>
      <c r="F7" s="145"/>
      <c r="G7" s="145"/>
      <c r="H7" s="145"/>
      <c r="J7" t="s">
        <v>197</v>
      </c>
    </row>
    <row r="8" spans="1:8" ht="15.75">
      <c r="A8" s="145" t="s">
        <v>195</v>
      </c>
      <c r="B8" s="145"/>
      <c r="C8" s="145"/>
      <c r="D8" s="145"/>
      <c r="E8" s="145"/>
      <c r="F8" s="145"/>
      <c r="G8" s="145"/>
      <c r="H8" s="145"/>
    </row>
    <row r="10" spans="1:8" ht="18.75" customHeight="1">
      <c r="A10" s="2"/>
      <c r="B10" s="2"/>
      <c r="C10" s="2"/>
      <c r="D10" s="4"/>
      <c r="E10" s="4"/>
      <c r="F10" s="4"/>
      <c r="G10" s="4"/>
      <c r="H10" s="5" t="s">
        <v>93</v>
      </c>
    </row>
    <row r="11" spans="1:8" ht="18" customHeight="1">
      <c r="A11" s="144" t="s">
        <v>193</v>
      </c>
      <c r="B11" s="144"/>
      <c r="C11" s="144"/>
      <c r="D11" s="144"/>
      <c r="E11" s="144"/>
      <c r="F11" s="144"/>
      <c r="G11" s="144"/>
      <c r="H11" s="144"/>
    </row>
    <row r="12" spans="1:8" ht="20.25" customHeight="1">
      <c r="A12" s="144" t="s">
        <v>46</v>
      </c>
      <c r="B12" s="144"/>
      <c r="C12" s="144"/>
      <c r="D12" s="144"/>
      <c r="E12" s="144"/>
      <c r="F12" s="144"/>
      <c r="G12" s="144"/>
      <c r="H12" s="144"/>
    </row>
    <row r="13" spans="1:8" ht="20.25" customHeight="1">
      <c r="A13" s="144" t="s">
        <v>50</v>
      </c>
      <c r="B13" s="144"/>
      <c r="C13" s="144"/>
      <c r="D13" s="144"/>
      <c r="E13" s="144"/>
      <c r="F13" s="144"/>
      <c r="G13" s="144"/>
      <c r="H13" s="144"/>
    </row>
    <row r="14" spans="1:8" ht="20.25" customHeight="1">
      <c r="A14" s="145" t="s">
        <v>196</v>
      </c>
      <c r="B14" s="145"/>
      <c r="C14" s="145"/>
      <c r="D14" s="145"/>
      <c r="E14" s="145"/>
      <c r="F14" s="145"/>
      <c r="G14" s="145"/>
      <c r="H14" s="145"/>
    </row>
    <row r="15" spans="1:8" ht="20.25" customHeight="1">
      <c r="A15" s="145" t="s">
        <v>194</v>
      </c>
      <c r="B15" s="145"/>
      <c r="C15" s="145"/>
      <c r="D15" s="145"/>
      <c r="E15" s="145"/>
      <c r="F15" s="145"/>
      <c r="G15" s="145"/>
      <c r="H15" s="145"/>
    </row>
    <row r="16" spans="1:8" ht="20.25" customHeight="1">
      <c r="A16" s="145" t="s">
        <v>195</v>
      </c>
      <c r="B16" s="145"/>
      <c r="C16" s="145"/>
      <c r="D16" s="145"/>
      <c r="E16" s="145"/>
      <c r="F16" s="145"/>
      <c r="G16" s="145"/>
      <c r="H16" s="145"/>
    </row>
    <row r="17" spans="1:8" ht="20.25" customHeight="1">
      <c r="A17" s="39"/>
      <c r="B17" s="39"/>
      <c r="C17" s="39"/>
      <c r="D17" s="39"/>
      <c r="E17" s="39"/>
      <c r="F17" s="39"/>
      <c r="G17" s="39"/>
      <c r="H17" s="39"/>
    </row>
    <row r="18" spans="1:8" ht="53.25" customHeight="1">
      <c r="A18" s="147" t="s">
        <v>181</v>
      </c>
      <c r="B18" s="147"/>
      <c r="C18" s="147"/>
      <c r="D18" s="147"/>
      <c r="E18" s="147"/>
      <c r="F18" s="147"/>
      <c r="G18" s="147"/>
      <c r="H18" s="147"/>
    </row>
    <row r="19" spans="1:8" ht="15.75" customHeight="1" thickBot="1">
      <c r="A19" s="2"/>
      <c r="B19" s="2"/>
      <c r="C19" s="2"/>
      <c r="D19" s="2"/>
      <c r="E19" s="2"/>
      <c r="F19" s="1"/>
      <c r="G19" s="148" t="s">
        <v>0</v>
      </c>
      <c r="H19" s="148"/>
    </row>
    <row r="20" spans="1:8" ht="37.5">
      <c r="A20" s="34" t="s">
        <v>1</v>
      </c>
      <c r="B20" s="35" t="s">
        <v>2</v>
      </c>
      <c r="C20" s="38" t="s">
        <v>45</v>
      </c>
      <c r="D20" s="36" t="s">
        <v>3</v>
      </c>
      <c r="E20" s="36" t="s">
        <v>4</v>
      </c>
      <c r="F20" s="36" t="s">
        <v>5</v>
      </c>
      <c r="G20" s="36" t="s">
        <v>6</v>
      </c>
      <c r="H20" s="35"/>
    </row>
    <row r="21" spans="1:8" ht="22.5" customHeight="1">
      <c r="A21" s="58"/>
      <c r="B21" s="59" t="s">
        <v>8</v>
      </c>
      <c r="C21" s="56"/>
      <c r="D21" s="60"/>
      <c r="E21" s="60"/>
      <c r="F21" s="60"/>
      <c r="G21" s="60"/>
      <c r="H21" s="61">
        <f>H22</f>
        <v>16123.800000000001</v>
      </c>
    </row>
    <row r="22" spans="1:8" ht="30.75" customHeight="1">
      <c r="A22" s="10" t="s">
        <v>9</v>
      </c>
      <c r="B22" s="40" t="s">
        <v>51</v>
      </c>
      <c r="C22" s="37"/>
      <c r="D22" s="13"/>
      <c r="E22" s="13"/>
      <c r="F22" s="13"/>
      <c r="G22" s="13"/>
      <c r="H22" s="12">
        <f>H23+H65+H71+H81+H99+H116+H121+H149+H154</f>
        <v>16123.800000000001</v>
      </c>
    </row>
    <row r="23" spans="1:8" ht="15.75">
      <c r="A23" s="14"/>
      <c r="B23" s="40" t="s">
        <v>10</v>
      </c>
      <c r="C23" s="23">
        <v>992</v>
      </c>
      <c r="D23" s="13" t="s">
        <v>12</v>
      </c>
      <c r="E23" s="13" t="s">
        <v>13</v>
      </c>
      <c r="F23" s="15"/>
      <c r="G23" s="15"/>
      <c r="H23" s="12">
        <f>H24+H29+H39+H42+H45</f>
        <v>4261.5</v>
      </c>
    </row>
    <row r="24" spans="1:8" ht="38.25" customHeight="1">
      <c r="A24" s="9"/>
      <c r="B24" s="65" t="s">
        <v>11</v>
      </c>
      <c r="C24" s="63">
        <v>992</v>
      </c>
      <c r="D24" s="66" t="s">
        <v>12</v>
      </c>
      <c r="E24" s="66" t="s">
        <v>14</v>
      </c>
      <c r="F24" s="53"/>
      <c r="G24" s="53"/>
      <c r="H24" s="67">
        <f>H25</f>
        <v>783.5</v>
      </c>
    </row>
    <row r="25" spans="1:8" ht="36" customHeight="1">
      <c r="A25" s="9"/>
      <c r="B25" s="41" t="s">
        <v>52</v>
      </c>
      <c r="C25" s="15">
        <v>992</v>
      </c>
      <c r="D25" s="11" t="s">
        <v>12</v>
      </c>
      <c r="E25" s="11" t="s">
        <v>14</v>
      </c>
      <c r="F25" s="11" t="s">
        <v>95</v>
      </c>
      <c r="G25" s="11"/>
      <c r="H25" s="17">
        <f>H26</f>
        <v>783.5</v>
      </c>
    </row>
    <row r="26" spans="1:8" ht="34.5" customHeight="1">
      <c r="A26" s="9"/>
      <c r="B26" s="41" t="s">
        <v>53</v>
      </c>
      <c r="C26" s="15">
        <v>992</v>
      </c>
      <c r="D26" s="11" t="s">
        <v>12</v>
      </c>
      <c r="E26" s="11" t="s">
        <v>14</v>
      </c>
      <c r="F26" s="11" t="s">
        <v>96</v>
      </c>
      <c r="G26" s="11"/>
      <c r="H26" s="17">
        <f>H27</f>
        <v>783.5</v>
      </c>
    </row>
    <row r="27" spans="1:8" ht="22.5" customHeight="1">
      <c r="A27" s="9"/>
      <c r="B27" s="41" t="s">
        <v>56</v>
      </c>
      <c r="C27" s="15">
        <v>992</v>
      </c>
      <c r="D27" s="11" t="s">
        <v>12</v>
      </c>
      <c r="E27" s="11" t="s">
        <v>14</v>
      </c>
      <c r="F27" s="11" t="s">
        <v>97</v>
      </c>
      <c r="G27" s="11"/>
      <c r="H27" s="17">
        <f>H28</f>
        <v>783.5</v>
      </c>
    </row>
    <row r="28" spans="1:8" ht="68.25" customHeight="1">
      <c r="A28" s="9"/>
      <c r="B28" s="41" t="s">
        <v>81</v>
      </c>
      <c r="C28" s="15">
        <v>992</v>
      </c>
      <c r="D28" s="11" t="s">
        <v>12</v>
      </c>
      <c r="E28" s="11" t="s">
        <v>14</v>
      </c>
      <c r="F28" s="11" t="s">
        <v>97</v>
      </c>
      <c r="G28" s="11" t="s">
        <v>82</v>
      </c>
      <c r="H28" s="17">
        <v>783.5</v>
      </c>
    </row>
    <row r="29" spans="1:8" ht="47.25" customHeight="1">
      <c r="A29" s="18"/>
      <c r="B29" s="49" t="s">
        <v>15</v>
      </c>
      <c r="C29" s="50">
        <v>992</v>
      </c>
      <c r="D29" s="53" t="s">
        <v>12</v>
      </c>
      <c r="E29" s="53" t="s">
        <v>16</v>
      </c>
      <c r="F29" s="53"/>
      <c r="G29" s="53"/>
      <c r="H29" s="57">
        <f>H30</f>
        <v>3242.4</v>
      </c>
    </row>
    <row r="30" spans="1:8" ht="15.75">
      <c r="A30" s="18"/>
      <c r="B30" s="41" t="s">
        <v>54</v>
      </c>
      <c r="C30" s="15">
        <v>992</v>
      </c>
      <c r="D30" s="11" t="s">
        <v>12</v>
      </c>
      <c r="E30" s="11" t="s">
        <v>16</v>
      </c>
      <c r="F30" s="11" t="s">
        <v>98</v>
      </c>
      <c r="G30" s="11"/>
      <c r="H30" s="17">
        <f>H31+H36</f>
        <v>3242.4</v>
      </c>
    </row>
    <row r="31" spans="1:8" ht="16.5" customHeight="1">
      <c r="A31" s="18"/>
      <c r="B31" s="41" t="s">
        <v>55</v>
      </c>
      <c r="C31" s="15">
        <v>992</v>
      </c>
      <c r="D31" s="11" t="s">
        <v>12</v>
      </c>
      <c r="E31" s="11" t="s">
        <v>16</v>
      </c>
      <c r="F31" s="11" t="s">
        <v>99</v>
      </c>
      <c r="G31" s="11"/>
      <c r="H31" s="17">
        <f>H32</f>
        <v>3238.6</v>
      </c>
    </row>
    <row r="32" spans="1:8" ht="18" customHeight="1">
      <c r="A32" s="18"/>
      <c r="B32" s="41" t="s">
        <v>56</v>
      </c>
      <c r="C32" s="15">
        <v>992</v>
      </c>
      <c r="D32" s="11" t="s">
        <v>12</v>
      </c>
      <c r="E32" s="11" t="s">
        <v>16</v>
      </c>
      <c r="F32" s="11" t="s">
        <v>100</v>
      </c>
      <c r="G32" s="11"/>
      <c r="H32" s="17">
        <f>H33+H34+H35</f>
        <v>3238.6</v>
      </c>
    </row>
    <row r="33" spans="1:8" ht="66" customHeight="1">
      <c r="A33" s="18"/>
      <c r="B33" s="41" t="s">
        <v>81</v>
      </c>
      <c r="C33" s="15">
        <v>992</v>
      </c>
      <c r="D33" s="11" t="s">
        <v>12</v>
      </c>
      <c r="E33" s="11" t="s">
        <v>16</v>
      </c>
      <c r="F33" s="11" t="s">
        <v>100</v>
      </c>
      <c r="G33" s="11" t="s">
        <v>82</v>
      </c>
      <c r="H33" s="17">
        <v>2679</v>
      </c>
    </row>
    <row r="34" spans="1:8" ht="35.25" customHeight="1">
      <c r="A34" s="18"/>
      <c r="B34" s="41" t="s">
        <v>149</v>
      </c>
      <c r="C34" s="15">
        <v>992</v>
      </c>
      <c r="D34" s="11" t="s">
        <v>12</v>
      </c>
      <c r="E34" s="11" t="s">
        <v>16</v>
      </c>
      <c r="F34" s="11" t="s">
        <v>100</v>
      </c>
      <c r="G34" s="11" t="s">
        <v>83</v>
      </c>
      <c r="H34" s="17">
        <v>509.6</v>
      </c>
    </row>
    <row r="35" spans="1:8" ht="15.75">
      <c r="A35" s="18"/>
      <c r="B35" s="41" t="s">
        <v>84</v>
      </c>
      <c r="C35" s="15">
        <v>992</v>
      </c>
      <c r="D35" s="11" t="s">
        <v>12</v>
      </c>
      <c r="E35" s="11" t="s">
        <v>16</v>
      </c>
      <c r="F35" s="11" t="s">
        <v>100</v>
      </c>
      <c r="G35" s="15">
        <v>800</v>
      </c>
      <c r="H35" s="17">
        <v>50</v>
      </c>
    </row>
    <row r="36" spans="1:8" ht="15" customHeight="1">
      <c r="A36" s="18"/>
      <c r="B36" s="41" t="s">
        <v>57</v>
      </c>
      <c r="C36" s="15">
        <v>992</v>
      </c>
      <c r="D36" s="11" t="s">
        <v>12</v>
      </c>
      <c r="E36" s="11" t="s">
        <v>16</v>
      </c>
      <c r="F36" s="11" t="s">
        <v>101</v>
      </c>
      <c r="G36" s="15"/>
      <c r="H36" s="17">
        <f>H37</f>
        <v>3.8</v>
      </c>
    </row>
    <row r="37" spans="1:8" ht="33" customHeight="1">
      <c r="A37" s="18"/>
      <c r="B37" s="41" t="s">
        <v>58</v>
      </c>
      <c r="C37" s="15">
        <v>992</v>
      </c>
      <c r="D37" s="11" t="s">
        <v>12</v>
      </c>
      <c r="E37" s="11" t="s">
        <v>16</v>
      </c>
      <c r="F37" s="11" t="s">
        <v>102</v>
      </c>
      <c r="G37" s="15"/>
      <c r="H37" s="17">
        <f>H38</f>
        <v>3.8</v>
      </c>
    </row>
    <row r="38" spans="1:8" ht="35.25" customHeight="1">
      <c r="A38" s="18"/>
      <c r="B38" s="41" t="s">
        <v>149</v>
      </c>
      <c r="C38" s="15">
        <v>992</v>
      </c>
      <c r="D38" s="11" t="s">
        <v>12</v>
      </c>
      <c r="E38" s="11" t="s">
        <v>16</v>
      </c>
      <c r="F38" s="11" t="s">
        <v>102</v>
      </c>
      <c r="G38" s="15">
        <v>200</v>
      </c>
      <c r="H38" s="17">
        <v>3.8</v>
      </c>
    </row>
    <row r="39" spans="1:8" ht="31.5" customHeight="1">
      <c r="A39" s="18"/>
      <c r="B39" s="41" t="s">
        <v>59</v>
      </c>
      <c r="C39" s="15">
        <v>992</v>
      </c>
      <c r="D39" s="11" t="s">
        <v>12</v>
      </c>
      <c r="E39" s="11" t="s">
        <v>60</v>
      </c>
      <c r="F39" s="19"/>
      <c r="G39" s="19"/>
      <c r="H39" s="20">
        <f>H40</f>
        <v>53.6</v>
      </c>
    </row>
    <row r="40" spans="1:8" ht="31.5" customHeight="1">
      <c r="A40" s="18"/>
      <c r="B40" s="41" t="s">
        <v>61</v>
      </c>
      <c r="C40" s="15">
        <v>992</v>
      </c>
      <c r="D40" s="11" t="s">
        <v>12</v>
      </c>
      <c r="E40" s="11" t="s">
        <v>60</v>
      </c>
      <c r="F40" s="19" t="s">
        <v>103</v>
      </c>
      <c r="G40" s="19"/>
      <c r="H40" s="20">
        <f>H41</f>
        <v>53.6</v>
      </c>
    </row>
    <row r="41" spans="1:8" ht="17.25" customHeight="1">
      <c r="A41" s="18"/>
      <c r="B41" s="41" t="s">
        <v>85</v>
      </c>
      <c r="C41" s="15">
        <v>992</v>
      </c>
      <c r="D41" s="11" t="s">
        <v>12</v>
      </c>
      <c r="E41" s="11" t="s">
        <v>60</v>
      </c>
      <c r="F41" s="19" t="s">
        <v>103</v>
      </c>
      <c r="G41" s="19">
        <v>500</v>
      </c>
      <c r="H41" s="20">
        <v>53.6</v>
      </c>
    </row>
    <row r="42" spans="1:8" ht="27" customHeight="1">
      <c r="A42" s="18"/>
      <c r="B42" s="16" t="s">
        <v>62</v>
      </c>
      <c r="C42" s="15">
        <v>992</v>
      </c>
      <c r="D42" s="11" t="s">
        <v>12</v>
      </c>
      <c r="E42" s="11" t="s">
        <v>43</v>
      </c>
      <c r="F42" s="19" t="s">
        <v>104</v>
      </c>
      <c r="G42" s="19"/>
      <c r="H42" s="20">
        <f>H43</f>
        <v>35</v>
      </c>
    </row>
    <row r="43" spans="1:8" ht="38.25" customHeight="1">
      <c r="A43" s="18"/>
      <c r="B43" s="16" t="s">
        <v>63</v>
      </c>
      <c r="C43" s="15">
        <v>992</v>
      </c>
      <c r="D43" s="11" t="s">
        <v>12</v>
      </c>
      <c r="E43" s="11" t="s">
        <v>43</v>
      </c>
      <c r="F43" s="19" t="s">
        <v>105</v>
      </c>
      <c r="G43" s="19"/>
      <c r="H43" s="20">
        <f>H44</f>
        <v>35</v>
      </c>
    </row>
    <row r="44" spans="1:8" ht="23.25" customHeight="1">
      <c r="A44" s="18"/>
      <c r="B44" s="16" t="s">
        <v>84</v>
      </c>
      <c r="C44" s="15">
        <v>992</v>
      </c>
      <c r="D44" s="11" t="s">
        <v>12</v>
      </c>
      <c r="E44" s="11" t="s">
        <v>43</v>
      </c>
      <c r="F44" s="19" t="s">
        <v>105</v>
      </c>
      <c r="G44" s="19">
        <v>800</v>
      </c>
      <c r="H44" s="20">
        <v>35</v>
      </c>
    </row>
    <row r="45" spans="1:8" ht="17.25" customHeight="1">
      <c r="A45" s="18"/>
      <c r="B45" s="41" t="s">
        <v>18</v>
      </c>
      <c r="C45" s="15">
        <v>992</v>
      </c>
      <c r="D45" s="11" t="s">
        <v>12</v>
      </c>
      <c r="E45" s="11">
        <v>13</v>
      </c>
      <c r="F45" s="21"/>
      <c r="G45" s="19"/>
      <c r="H45" s="20">
        <f>H46+H50+H53+H56+H59+H62</f>
        <v>147</v>
      </c>
    </row>
    <row r="46" spans="1:8" ht="31.5" customHeight="1">
      <c r="A46" s="18"/>
      <c r="B46" s="41" t="s">
        <v>64</v>
      </c>
      <c r="C46" s="15">
        <v>992</v>
      </c>
      <c r="D46" s="11" t="s">
        <v>12</v>
      </c>
      <c r="E46" s="11">
        <v>13</v>
      </c>
      <c r="F46" s="11" t="s">
        <v>106</v>
      </c>
      <c r="G46" s="15"/>
      <c r="H46" s="20">
        <f>H47</f>
        <v>0</v>
      </c>
    </row>
    <row r="47" spans="1:8" ht="30" customHeight="1">
      <c r="A47" s="18"/>
      <c r="B47" s="41" t="s">
        <v>65</v>
      </c>
      <c r="C47" s="15">
        <v>992</v>
      </c>
      <c r="D47" s="11" t="s">
        <v>12</v>
      </c>
      <c r="E47" s="11" t="s">
        <v>30</v>
      </c>
      <c r="F47" s="11" t="s">
        <v>107</v>
      </c>
      <c r="G47" s="15"/>
      <c r="H47" s="20">
        <f>H48</f>
        <v>0</v>
      </c>
    </row>
    <row r="48" spans="1:8" ht="31.5">
      <c r="A48" s="18"/>
      <c r="B48" s="41" t="s">
        <v>17</v>
      </c>
      <c r="C48" s="15">
        <v>992</v>
      </c>
      <c r="D48" s="11" t="s">
        <v>12</v>
      </c>
      <c r="E48" s="11">
        <v>13</v>
      </c>
      <c r="F48" s="11" t="s">
        <v>108</v>
      </c>
      <c r="G48" s="15"/>
      <c r="H48" s="20">
        <f>H49</f>
        <v>0</v>
      </c>
    </row>
    <row r="49" spans="1:8" ht="34.5" customHeight="1">
      <c r="A49" s="18"/>
      <c r="B49" s="41" t="s">
        <v>149</v>
      </c>
      <c r="C49" s="15">
        <v>992</v>
      </c>
      <c r="D49" s="11" t="s">
        <v>12</v>
      </c>
      <c r="E49" s="11">
        <v>13</v>
      </c>
      <c r="F49" s="11" t="s">
        <v>108</v>
      </c>
      <c r="G49" s="15">
        <v>200</v>
      </c>
      <c r="H49" s="20">
        <v>0</v>
      </c>
    </row>
    <row r="50" spans="1:8" ht="63">
      <c r="A50" s="18"/>
      <c r="B50" s="42" t="s">
        <v>191</v>
      </c>
      <c r="C50" s="15">
        <v>992</v>
      </c>
      <c r="D50" s="11" t="s">
        <v>12</v>
      </c>
      <c r="E50" s="11">
        <v>13</v>
      </c>
      <c r="F50" s="15" t="s">
        <v>109</v>
      </c>
      <c r="G50" s="15"/>
      <c r="H50" s="20">
        <f>H51</f>
        <v>30</v>
      </c>
    </row>
    <row r="51" spans="1:8" ht="15.75">
      <c r="A51" s="18"/>
      <c r="B51" s="42" t="s">
        <v>71</v>
      </c>
      <c r="C51" s="15">
        <v>992</v>
      </c>
      <c r="D51" s="11" t="s">
        <v>12</v>
      </c>
      <c r="E51" s="11">
        <v>13</v>
      </c>
      <c r="F51" s="15" t="s">
        <v>110</v>
      </c>
      <c r="G51" s="15"/>
      <c r="H51" s="20">
        <f>H52</f>
        <v>30</v>
      </c>
    </row>
    <row r="52" spans="1:8" ht="33.75" customHeight="1">
      <c r="A52" s="18"/>
      <c r="B52" s="41" t="s">
        <v>149</v>
      </c>
      <c r="C52" s="15">
        <v>992</v>
      </c>
      <c r="D52" s="22" t="s">
        <v>12</v>
      </c>
      <c r="E52" s="22" t="s">
        <v>30</v>
      </c>
      <c r="F52" s="15" t="s">
        <v>110</v>
      </c>
      <c r="G52" s="15">
        <v>200</v>
      </c>
      <c r="H52" s="20">
        <v>30</v>
      </c>
    </row>
    <row r="53" spans="1:8" ht="48" customHeight="1">
      <c r="A53" s="18"/>
      <c r="B53" s="41" t="s">
        <v>180</v>
      </c>
      <c r="C53" s="15">
        <v>992</v>
      </c>
      <c r="D53" s="22" t="s">
        <v>12</v>
      </c>
      <c r="E53" s="22" t="s">
        <v>30</v>
      </c>
      <c r="F53" s="22" t="s">
        <v>111</v>
      </c>
      <c r="G53" s="15"/>
      <c r="H53" s="20">
        <f>H54</f>
        <v>100</v>
      </c>
    </row>
    <row r="54" spans="1:8" ht="20.25" customHeight="1">
      <c r="A54" s="18"/>
      <c r="B54" s="42" t="s">
        <v>71</v>
      </c>
      <c r="C54" s="15">
        <v>992</v>
      </c>
      <c r="D54" s="22" t="s">
        <v>12</v>
      </c>
      <c r="E54" s="22" t="s">
        <v>30</v>
      </c>
      <c r="F54" s="22" t="s">
        <v>112</v>
      </c>
      <c r="G54" s="15"/>
      <c r="H54" s="20">
        <f>H55</f>
        <v>100</v>
      </c>
    </row>
    <row r="55" spans="1:8" ht="31.5" customHeight="1">
      <c r="A55" s="18"/>
      <c r="B55" s="41" t="s">
        <v>149</v>
      </c>
      <c r="C55" s="15">
        <v>992</v>
      </c>
      <c r="D55" s="22" t="s">
        <v>12</v>
      </c>
      <c r="E55" s="22" t="s">
        <v>30</v>
      </c>
      <c r="F55" s="22" t="s">
        <v>112</v>
      </c>
      <c r="G55" s="15">
        <v>200</v>
      </c>
      <c r="H55" s="20">
        <v>100</v>
      </c>
    </row>
    <row r="56" spans="1:8" ht="55.5" customHeight="1">
      <c r="A56" s="18"/>
      <c r="B56" s="44" t="s">
        <v>179</v>
      </c>
      <c r="C56" s="15">
        <v>992</v>
      </c>
      <c r="D56" s="22" t="s">
        <v>12</v>
      </c>
      <c r="E56" s="22" t="s">
        <v>30</v>
      </c>
      <c r="F56" s="22" t="s">
        <v>113</v>
      </c>
      <c r="G56" s="15"/>
      <c r="H56" s="20">
        <f>H57</f>
        <v>15</v>
      </c>
    </row>
    <row r="57" spans="1:8" ht="24" customHeight="1">
      <c r="A57" s="18"/>
      <c r="B57" s="42" t="s">
        <v>71</v>
      </c>
      <c r="C57" s="15">
        <v>992</v>
      </c>
      <c r="D57" s="22" t="s">
        <v>12</v>
      </c>
      <c r="E57" s="22" t="s">
        <v>30</v>
      </c>
      <c r="F57" s="22" t="s">
        <v>114</v>
      </c>
      <c r="G57" s="15"/>
      <c r="H57" s="20">
        <f>H58</f>
        <v>15</v>
      </c>
    </row>
    <row r="58" spans="1:8" ht="34.5" customHeight="1">
      <c r="A58" s="18"/>
      <c r="B58" s="41" t="s">
        <v>149</v>
      </c>
      <c r="C58" s="15">
        <v>992</v>
      </c>
      <c r="D58" s="22" t="s">
        <v>12</v>
      </c>
      <c r="E58" s="22" t="s">
        <v>30</v>
      </c>
      <c r="F58" s="22" t="s">
        <v>114</v>
      </c>
      <c r="G58" s="15">
        <v>200</v>
      </c>
      <c r="H58" s="20">
        <v>15</v>
      </c>
    </row>
    <row r="59" spans="1:8" ht="50.25" customHeight="1">
      <c r="A59" s="18"/>
      <c r="B59" s="42" t="s">
        <v>178</v>
      </c>
      <c r="C59" s="15">
        <v>992</v>
      </c>
      <c r="D59" s="22" t="s">
        <v>12</v>
      </c>
      <c r="E59" s="22" t="s">
        <v>30</v>
      </c>
      <c r="F59" s="22" t="s">
        <v>150</v>
      </c>
      <c r="G59" s="15"/>
      <c r="H59" s="20">
        <f>H60</f>
        <v>1</v>
      </c>
    </row>
    <row r="60" spans="1:8" ht="21" customHeight="1">
      <c r="A60" s="18"/>
      <c r="B60" s="42" t="s">
        <v>71</v>
      </c>
      <c r="C60" s="15">
        <v>992</v>
      </c>
      <c r="D60" s="22" t="s">
        <v>12</v>
      </c>
      <c r="E60" s="22" t="s">
        <v>30</v>
      </c>
      <c r="F60" s="22" t="s">
        <v>151</v>
      </c>
      <c r="G60" s="15"/>
      <c r="H60" s="20">
        <f>H61</f>
        <v>1</v>
      </c>
    </row>
    <row r="61" spans="1:8" ht="34.5" customHeight="1">
      <c r="A61" s="18"/>
      <c r="B61" s="41" t="s">
        <v>149</v>
      </c>
      <c r="C61" s="15">
        <v>992</v>
      </c>
      <c r="D61" s="22" t="s">
        <v>12</v>
      </c>
      <c r="E61" s="22" t="s">
        <v>30</v>
      </c>
      <c r="F61" s="22" t="s">
        <v>151</v>
      </c>
      <c r="G61" s="15">
        <v>200</v>
      </c>
      <c r="H61" s="20">
        <v>1</v>
      </c>
    </row>
    <row r="62" spans="1:8" ht="47.25" customHeight="1">
      <c r="A62" s="18"/>
      <c r="B62" s="42" t="s">
        <v>177</v>
      </c>
      <c r="C62" s="15">
        <v>992</v>
      </c>
      <c r="D62" s="22" t="s">
        <v>12</v>
      </c>
      <c r="E62" s="22" t="s">
        <v>30</v>
      </c>
      <c r="F62" s="22" t="s">
        <v>155</v>
      </c>
      <c r="G62" s="15"/>
      <c r="H62" s="20">
        <f>H63</f>
        <v>1</v>
      </c>
    </row>
    <row r="63" spans="1:8" ht="21" customHeight="1">
      <c r="A63" s="18"/>
      <c r="B63" s="42" t="s">
        <v>71</v>
      </c>
      <c r="C63" s="15">
        <v>992</v>
      </c>
      <c r="D63" s="22" t="s">
        <v>12</v>
      </c>
      <c r="E63" s="22" t="s">
        <v>30</v>
      </c>
      <c r="F63" s="22" t="s">
        <v>156</v>
      </c>
      <c r="G63" s="15"/>
      <c r="H63" s="20">
        <f>H64</f>
        <v>1</v>
      </c>
    </row>
    <row r="64" spans="1:8" ht="34.5" customHeight="1">
      <c r="A64" s="18"/>
      <c r="B64" s="41" t="s">
        <v>149</v>
      </c>
      <c r="C64" s="15">
        <v>992</v>
      </c>
      <c r="D64" s="22" t="s">
        <v>12</v>
      </c>
      <c r="E64" s="22" t="s">
        <v>30</v>
      </c>
      <c r="F64" s="22" t="s">
        <v>156</v>
      </c>
      <c r="G64" s="15">
        <v>200</v>
      </c>
      <c r="H64" s="20">
        <v>1</v>
      </c>
    </row>
    <row r="65" spans="1:8" ht="21" customHeight="1">
      <c r="A65" s="14"/>
      <c r="B65" s="49" t="s">
        <v>19</v>
      </c>
      <c r="C65" s="50">
        <v>992</v>
      </c>
      <c r="D65" s="53" t="s">
        <v>14</v>
      </c>
      <c r="E65" s="53" t="s">
        <v>13</v>
      </c>
      <c r="F65" s="50"/>
      <c r="G65" s="54"/>
      <c r="H65" s="55">
        <f>H66</f>
        <v>201.1</v>
      </c>
    </row>
    <row r="66" spans="1:8" ht="19.5" customHeight="1">
      <c r="A66" s="9"/>
      <c r="B66" s="41" t="s">
        <v>20</v>
      </c>
      <c r="C66" s="15">
        <v>992</v>
      </c>
      <c r="D66" s="11" t="s">
        <v>14</v>
      </c>
      <c r="E66" s="11" t="s">
        <v>21</v>
      </c>
      <c r="F66" s="15"/>
      <c r="G66" s="19"/>
      <c r="H66" s="20">
        <f>H67</f>
        <v>201.1</v>
      </c>
    </row>
    <row r="67" spans="1:8" ht="31.5">
      <c r="A67" s="18"/>
      <c r="B67" s="41" t="s">
        <v>66</v>
      </c>
      <c r="C67" s="15">
        <v>992</v>
      </c>
      <c r="D67" s="11" t="s">
        <v>14</v>
      </c>
      <c r="E67" s="11" t="s">
        <v>21</v>
      </c>
      <c r="F67" s="11" t="s">
        <v>98</v>
      </c>
      <c r="G67" s="15"/>
      <c r="H67" s="20">
        <f>H68</f>
        <v>201.1</v>
      </c>
    </row>
    <row r="68" spans="1:8" ht="19.5" customHeight="1">
      <c r="A68" s="18"/>
      <c r="B68" s="41" t="s">
        <v>67</v>
      </c>
      <c r="C68" s="15">
        <v>992</v>
      </c>
      <c r="D68" s="11" t="s">
        <v>14</v>
      </c>
      <c r="E68" s="11" t="s">
        <v>21</v>
      </c>
      <c r="F68" s="11" t="s">
        <v>115</v>
      </c>
      <c r="G68" s="15"/>
      <c r="H68" s="20">
        <f>H69</f>
        <v>201.1</v>
      </c>
    </row>
    <row r="69" spans="1:8" ht="30" customHeight="1">
      <c r="A69" s="18"/>
      <c r="B69" s="41" t="s">
        <v>22</v>
      </c>
      <c r="C69" s="15">
        <v>992</v>
      </c>
      <c r="D69" s="11" t="s">
        <v>14</v>
      </c>
      <c r="E69" s="11" t="s">
        <v>21</v>
      </c>
      <c r="F69" s="19" t="s">
        <v>116</v>
      </c>
      <c r="G69" s="19"/>
      <c r="H69" s="20">
        <f>H70</f>
        <v>201.1</v>
      </c>
    </row>
    <row r="70" spans="1:8" ht="63">
      <c r="A70" s="18"/>
      <c r="B70" s="41" t="s">
        <v>81</v>
      </c>
      <c r="C70" s="15">
        <v>992</v>
      </c>
      <c r="D70" s="11" t="s">
        <v>14</v>
      </c>
      <c r="E70" s="11" t="s">
        <v>21</v>
      </c>
      <c r="F70" s="19" t="s">
        <v>116</v>
      </c>
      <c r="G70" s="15">
        <v>100</v>
      </c>
      <c r="H70" s="20">
        <v>201.1</v>
      </c>
    </row>
    <row r="71" spans="1:8" ht="15.75">
      <c r="A71" s="14"/>
      <c r="B71" s="49" t="s">
        <v>23</v>
      </c>
      <c r="C71" s="50">
        <v>992</v>
      </c>
      <c r="D71" s="53" t="s">
        <v>21</v>
      </c>
      <c r="E71" s="53" t="s">
        <v>13</v>
      </c>
      <c r="F71" s="50"/>
      <c r="G71" s="54"/>
      <c r="H71" s="55">
        <f>H72+H77</f>
        <v>4.5</v>
      </c>
    </row>
    <row r="72" spans="1:8" ht="33" customHeight="1">
      <c r="A72" s="18"/>
      <c r="B72" s="41" t="s">
        <v>68</v>
      </c>
      <c r="C72" s="15">
        <v>992</v>
      </c>
      <c r="D72" s="11" t="s">
        <v>21</v>
      </c>
      <c r="E72" s="11" t="s">
        <v>24</v>
      </c>
      <c r="F72" s="19"/>
      <c r="G72" s="19"/>
      <c r="H72" s="20">
        <f>H74</f>
        <v>1</v>
      </c>
    </row>
    <row r="73" spans="1:8" ht="32.25" customHeight="1">
      <c r="A73" s="18"/>
      <c r="B73" s="41" t="s">
        <v>69</v>
      </c>
      <c r="C73" s="15">
        <v>992</v>
      </c>
      <c r="D73" s="11" t="s">
        <v>21</v>
      </c>
      <c r="E73" s="11" t="s">
        <v>24</v>
      </c>
      <c r="F73" s="19" t="s">
        <v>117</v>
      </c>
      <c r="G73" s="19"/>
      <c r="H73" s="20">
        <f>H74</f>
        <v>1</v>
      </c>
    </row>
    <row r="74" spans="1:8" ht="31.5">
      <c r="A74" s="18"/>
      <c r="B74" s="41" t="s">
        <v>25</v>
      </c>
      <c r="C74" s="15">
        <v>992</v>
      </c>
      <c r="D74" s="11" t="s">
        <v>21</v>
      </c>
      <c r="E74" s="11" t="s">
        <v>24</v>
      </c>
      <c r="F74" s="11" t="s">
        <v>118</v>
      </c>
      <c r="G74" s="15"/>
      <c r="H74" s="20">
        <f>H75</f>
        <v>1</v>
      </c>
    </row>
    <row r="75" spans="1:8" ht="48" customHeight="1">
      <c r="A75" s="18"/>
      <c r="B75" s="41" t="s">
        <v>70</v>
      </c>
      <c r="C75" s="15">
        <v>992</v>
      </c>
      <c r="D75" s="11" t="s">
        <v>21</v>
      </c>
      <c r="E75" s="11" t="s">
        <v>24</v>
      </c>
      <c r="F75" s="11" t="s">
        <v>119</v>
      </c>
      <c r="G75" s="15"/>
      <c r="H75" s="20">
        <f>H76</f>
        <v>1</v>
      </c>
    </row>
    <row r="76" spans="1:8" ht="31.5">
      <c r="A76" s="18"/>
      <c r="B76" s="41" t="s">
        <v>149</v>
      </c>
      <c r="C76" s="15">
        <v>992</v>
      </c>
      <c r="D76" s="11" t="s">
        <v>21</v>
      </c>
      <c r="E76" s="11" t="s">
        <v>24</v>
      </c>
      <c r="F76" s="11" t="s">
        <v>120</v>
      </c>
      <c r="G76" s="15">
        <v>200</v>
      </c>
      <c r="H76" s="20">
        <v>1</v>
      </c>
    </row>
    <row r="77" spans="1:8" ht="15.75">
      <c r="A77" s="18"/>
      <c r="B77" s="41" t="s">
        <v>26</v>
      </c>
      <c r="C77" s="15">
        <v>992</v>
      </c>
      <c r="D77" s="11" t="s">
        <v>21</v>
      </c>
      <c r="E77" s="11" t="s">
        <v>27</v>
      </c>
      <c r="F77" s="19"/>
      <c r="G77" s="19"/>
      <c r="H77" s="20">
        <f>H78</f>
        <v>3.5</v>
      </c>
    </row>
    <row r="78" spans="1:8" ht="47.25">
      <c r="A78" s="18"/>
      <c r="B78" s="42" t="s">
        <v>176</v>
      </c>
      <c r="C78" s="15">
        <v>992</v>
      </c>
      <c r="D78" s="22" t="s">
        <v>21</v>
      </c>
      <c r="E78" s="22" t="s">
        <v>27</v>
      </c>
      <c r="F78" s="22" t="s">
        <v>121</v>
      </c>
      <c r="G78" s="22"/>
      <c r="H78" s="20">
        <f>H79</f>
        <v>3.5</v>
      </c>
    </row>
    <row r="79" spans="1:8" ht="18.75" customHeight="1">
      <c r="A79" s="18"/>
      <c r="B79" s="42" t="s">
        <v>71</v>
      </c>
      <c r="C79" s="15">
        <v>992</v>
      </c>
      <c r="D79" s="22" t="s">
        <v>21</v>
      </c>
      <c r="E79" s="22" t="s">
        <v>27</v>
      </c>
      <c r="F79" s="22" t="s">
        <v>122</v>
      </c>
      <c r="G79" s="22"/>
      <c r="H79" s="20">
        <f>H80</f>
        <v>3.5</v>
      </c>
    </row>
    <row r="80" spans="1:8" ht="31.5">
      <c r="A80" s="18"/>
      <c r="B80" s="41" t="s">
        <v>149</v>
      </c>
      <c r="C80" s="15">
        <v>992</v>
      </c>
      <c r="D80" s="22" t="s">
        <v>21</v>
      </c>
      <c r="E80" s="22" t="s">
        <v>27</v>
      </c>
      <c r="F80" s="25" t="s">
        <v>122</v>
      </c>
      <c r="G80" s="22" t="s">
        <v>83</v>
      </c>
      <c r="H80" s="20">
        <v>3.5</v>
      </c>
    </row>
    <row r="81" spans="1:8" ht="15.75">
      <c r="A81" s="14"/>
      <c r="B81" s="49" t="s">
        <v>28</v>
      </c>
      <c r="C81" s="50">
        <v>992</v>
      </c>
      <c r="D81" s="53" t="s">
        <v>16</v>
      </c>
      <c r="E81" s="53" t="s">
        <v>13</v>
      </c>
      <c r="F81" s="50"/>
      <c r="G81" s="54"/>
      <c r="H81" s="55">
        <f>H82+H91</f>
        <v>3577.5</v>
      </c>
    </row>
    <row r="82" spans="1:8" ht="15.75">
      <c r="A82" s="14"/>
      <c r="B82" s="42" t="s">
        <v>44</v>
      </c>
      <c r="C82" s="15">
        <v>992</v>
      </c>
      <c r="D82" s="22" t="s">
        <v>16</v>
      </c>
      <c r="E82" s="22" t="s">
        <v>24</v>
      </c>
      <c r="F82" s="22"/>
      <c r="G82" s="22"/>
      <c r="H82" s="26">
        <f>H83+H88</f>
        <v>3576.5</v>
      </c>
    </row>
    <row r="83" spans="1:8" ht="15.75">
      <c r="A83" s="14"/>
      <c r="B83" s="42" t="s">
        <v>72</v>
      </c>
      <c r="C83" s="15">
        <v>992</v>
      </c>
      <c r="D83" s="22" t="s">
        <v>16</v>
      </c>
      <c r="E83" s="22" t="s">
        <v>24</v>
      </c>
      <c r="F83" s="22" t="s">
        <v>123</v>
      </c>
      <c r="G83" s="22"/>
      <c r="H83" s="26">
        <f>H84+H86</f>
        <v>3275.5</v>
      </c>
    </row>
    <row r="84" spans="1:8" ht="46.5" customHeight="1">
      <c r="A84" s="18"/>
      <c r="B84" s="42" t="s">
        <v>73</v>
      </c>
      <c r="C84" s="15">
        <v>992</v>
      </c>
      <c r="D84" s="22" t="s">
        <v>16</v>
      </c>
      <c r="E84" s="22" t="s">
        <v>24</v>
      </c>
      <c r="F84" s="22" t="s">
        <v>124</v>
      </c>
      <c r="G84" s="22"/>
      <c r="H84" s="26">
        <f>H85</f>
        <v>1003.5</v>
      </c>
    </row>
    <row r="85" spans="1:8" ht="31.5" customHeight="1">
      <c r="A85" s="18"/>
      <c r="B85" s="41" t="s">
        <v>149</v>
      </c>
      <c r="C85" s="15">
        <v>992</v>
      </c>
      <c r="D85" s="22" t="s">
        <v>16</v>
      </c>
      <c r="E85" s="22" t="s">
        <v>24</v>
      </c>
      <c r="F85" s="22" t="s">
        <v>124</v>
      </c>
      <c r="G85" s="19">
        <v>200</v>
      </c>
      <c r="H85" s="20">
        <v>1003.5</v>
      </c>
    </row>
    <row r="86" spans="1:8" ht="31.5" customHeight="1">
      <c r="A86" s="18"/>
      <c r="B86" s="41" t="s">
        <v>228</v>
      </c>
      <c r="C86" s="15">
        <v>992</v>
      </c>
      <c r="D86" s="22" t="s">
        <v>16</v>
      </c>
      <c r="E86" s="22" t="s">
        <v>24</v>
      </c>
      <c r="F86" s="22" t="s">
        <v>227</v>
      </c>
      <c r="G86" s="19"/>
      <c r="H86" s="20">
        <f>H87</f>
        <v>2272</v>
      </c>
    </row>
    <row r="87" spans="1:8" ht="31.5" customHeight="1">
      <c r="A87" s="18"/>
      <c r="B87" s="41" t="s">
        <v>149</v>
      </c>
      <c r="C87" s="15">
        <v>992</v>
      </c>
      <c r="D87" s="22" t="s">
        <v>16</v>
      </c>
      <c r="E87" s="22" t="s">
        <v>24</v>
      </c>
      <c r="F87" s="22" t="s">
        <v>227</v>
      </c>
      <c r="G87" s="19">
        <v>200</v>
      </c>
      <c r="H87" s="20">
        <v>2272</v>
      </c>
    </row>
    <row r="88" spans="1:8" ht="54" customHeight="1">
      <c r="A88" s="18"/>
      <c r="B88" s="42" t="s">
        <v>171</v>
      </c>
      <c r="C88" s="15">
        <v>992</v>
      </c>
      <c r="D88" s="22" t="s">
        <v>16</v>
      </c>
      <c r="E88" s="22" t="s">
        <v>24</v>
      </c>
      <c r="F88" s="22" t="s">
        <v>125</v>
      </c>
      <c r="G88" s="19"/>
      <c r="H88" s="20">
        <f>H89</f>
        <v>301</v>
      </c>
    </row>
    <row r="89" spans="1:8" ht="31.5" customHeight="1">
      <c r="A89" s="18"/>
      <c r="B89" s="42" t="s">
        <v>71</v>
      </c>
      <c r="C89" s="15">
        <v>992</v>
      </c>
      <c r="D89" s="22" t="s">
        <v>16</v>
      </c>
      <c r="E89" s="22" t="s">
        <v>24</v>
      </c>
      <c r="F89" s="22" t="s">
        <v>126</v>
      </c>
      <c r="G89" s="19"/>
      <c r="H89" s="20">
        <f>H90</f>
        <v>301</v>
      </c>
    </row>
    <row r="90" spans="1:8" ht="31.5" customHeight="1">
      <c r="A90" s="18"/>
      <c r="B90" s="41" t="s">
        <v>149</v>
      </c>
      <c r="C90" s="15">
        <v>992</v>
      </c>
      <c r="D90" s="22" t="s">
        <v>16</v>
      </c>
      <c r="E90" s="22" t="s">
        <v>24</v>
      </c>
      <c r="F90" s="22" t="s">
        <v>126</v>
      </c>
      <c r="G90" s="19">
        <v>200</v>
      </c>
      <c r="H90" s="20">
        <v>301</v>
      </c>
    </row>
    <row r="91" spans="1:8" ht="18.75" customHeight="1">
      <c r="A91" s="18"/>
      <c r="B91" s="41" t="s">
        <v>29</v>
      </c>
      <c r="C91" s="15">
        <v>992</v>
      </c>
      <c r="D91" s="11" t="s">
        <v>16</v>
      </c>
      <c r="E91" s="11">
        <v>12</v>
      </c>
      <c r="F91" s="19"/>
      <c r="G91" s="19"/>
      <c r="H91" s="20">
        <f>H92+H96</f>
        <v>1</v>
      </c>
    </row>
    <row r="92" spans="1:8" ht="31.5">
      <c r="A92" s="18"/>
      <c r="B92" s="42" t="s">
        <v>163</v>
      </c>
      <c r="C92" s="15">
        <v>992</v>
      </c>
      <c r="D92" s="11" t="s">
        <v>16</v>
      </c>
      <c r="E92" s="11" t="s">
        <v>31</v>
      </c>
      <c r="F92" s="19" t="s">
        <v>164</v>
      </c>
      <c r="G92" s="19"/>
      <c r="H92" s="20">
        <f>H93</f>
        <v>0</v>
      </c>
    </row>
    <row r="93" spans="1:8" ht="15.75">
      <c r="A93" s="18"/>
      <c r="B93" s="46" t="s">
        <v>165</v>
      </c>
      <c r="C93" s="15">
        <v>992</v>
      </c>
      <c r="D93" s="22" t="s">
        <v>16</v>
      </c>
      <c r="E93" s="22" t="s">
        <v>31</v>
      </c>
      <c r="F93" s="22" t="s">
        <v>166</v>
      </c>
      <c r="G93" s="19"/>
      <c r="H93" s="20">
        <f>H94</f>
        <v>0</v>
      </c>
    </row>
    <row r="94" spans="1:8" ht="15.75">
      <c r="A94" s="18"/>
      <c r="B94" s="46" t="s">
        <v>167</v>
      </c>
      <c r="C94" s="15">
        <v>992</v>
      </c>
      <c r="D94" s="22" t="s">
        <v>16</v>
      </c>
      <c r="E94" s="22" t="s">
        <v>31</v>
      </c>
      <c r="F94" s="22" t="s">
        <v>168</v>
      </c>
      <c r="G94" s="22"/>
      <c r="H94" s="20">
        <f>H95</f>
        <v>0</v>
      </c>
    </row>
    <row r="95" spans="1:8" ht="15.75">
      <c r="A95" s="18"/>
      <c r="B95" s="42" t="s">
        <v>85</v>
      </c>
      <c r="C95" s="15">
        <v>992</v>
      </c>
      <c r="D95" s="22" t="s">
        <v>16</v>
      </c>
      <c r="E95" s="22" t="s">
        <v>31</v>
      </c>
      <c r="F95" s="22" t="s">
        <v>168</v>
      </c>
      <c r="G95" s="22" t="s">
        <v>169</v>
      </c>
      <c r="H95" s="20">
        <v>0</v>
      </c>
    </row>
    <row r="96" spans="1:8" ht="45.75" customHeight="1">
      <c r="A96" s="18"/>
      <c r="B96" s="42" t="s">
        <v>170</v>
      </c>
      <c r="C96" s="15">
        <v>992</v>
      </c>
      <c r="D96" s="22" t="s">
        <v>16</v>
      </c>
      <c r="E96" s="22" t="s">
        <v>31</v>
      </c>
      <c r="F96" s="22" t="s">
        <v>127</v>
      </c>
      <c r="G96" s="22"/>
      <c r="H96" s="26">
        <f>H97</f>
        <v>1</v>
      </c>
    </row>
    <row r="97" spans="1:8" ht="20.25" customHeight="1">
      <c r="A97" s="18"/>
      <c r="B97" s="42" t="s">
        <v>71</v>
      </c>
      <c r="C97" s="15">
        <v>992</v>
      </c>
      <c r="D97" s="22" t="s">
        <v>16</v>
      </c>
      <c r="E97" s="22" t="s">
        <v>31</v>
      </c>
      <c r="F97" s="22" t="s">
        <v>128</v>
      </c>
      <c r="G97" s="22"/>
      <c r="H97" s="26">
        <f>H98</f>
        <v>1</v>
      </c>
    </row>
    <row r="98" spans="1:8" ht="31.5">
      <c r="A98" s="18"/>
      <c r="B98" s="41" t="s">
        <v>149</v>
      </c>
      <c r="C98" s="15">
        <v>992</v>
      </c>
      <c r="D98" s="22" t="s">
        <v>16</v>
      </c>
      <c r="E98" s="22" t="s">
        <v>31</v>
      </c>
      <c r="F98" s="22" t="s">
        <v>128</v>
      </c>
      <c r="G98" s="22" t="s">
        <v>83</v>
      </c>
      <c r="H98" s="20">
        <v>1</v>
      </c>
    </row>
    <row r="99" spans="1:8" ht="15.75">
      <c r="A99" s="14"/>
      <c r="B99" s="49" t="s">
        <v>32</v>
      </c>
      <c r="C99" s="50">
        <v>992</v>
      </c>
      <c r="D99" s="53" t="s">
        <v>33</v>
      </c>
      <c r="E99" s="53" t="s">
        <v>13</v>
      </c>
      <c r="F99" s="50"/>
      <c r="G99" s="54"/>
      <c r="H99" s="55">
        <f>H100+H110</f>
        <v>1583.6</v>
      </c>
    </row>
    <row r="100" spans="1:8" ht="15.75">
      <c r="A100" s="18"/>
      <c r="B100" s="40" t="s">
        <v>34</v>
      </c>
      <c r="C100" s="23">
        <v>992</v>
      </c>
      <c r="D100" s="13" t="s">
        <v>33</v>
      </c>
      <c r="E100" s="13" t="s">
        <v>21</v>
      </c>
      <c r="F100" s="23"/>
      <c r="G100" s="45"/>
      <c r="H100" s="24">
        <f>H101+H104+H107</f>
        <v>355.29999999999995</v>
      </c>
    </row>
    <row r="101" spans="1:8" ht="15.75">
      <c r="A101" s="18"/>
      <c r="B101" s="16" t="s">
        <v>35</v>
      </c>
      <c r="C101" s="15">
        <v>992</v>
      </c>
      <c r="D101" s="11" t="s">
        <v>33</v>
      </c>
      <c r="E101" s="11" t="s">
        <v>21</v>
      </c>
      <c r="F101" s="22" t="s">
        <v>129</v>
      </c>
      <c r="G101" s="19"/>
      <c r="H101" s="20">
        <f>H102</f>
        <v>240.7</v>
      </c>
    </row>
    <row r="102" spans="1:8" ht="15.75">
      <c r="A102" s="18"/>
      <c r="B102" s="16" t="s">
        <v>88</v>
      </c>
      <c r="C102" s="15">
        <v>992</v>
      </c>
      <c r="D102" s="22" t="s">
        <v>33</v>
      </c>
      <c r="E102" s="22" t="s">
        <v>21</v>
      </c>
      <c r="F102" s="22" t="s">
        <v>130</v>
      </c>
      <c r="G102" s="22"/>
      <c r="H102" s="26">
        <f>H103</f>
        <v>240.7</v>
      </c>
    </row>
    <row r="103" spans="1:8" ht="31.5">
      <c r="A103" s="18"/>
      <c r="B103" s="41" t="s">
        <v>149</v>
      </c>
      <c r="C103" s="15">
        <v>992</v>
      </c>
      <c r="D103" s="11" t="s">
        <v>33</v>
      </c>
      <c r="E103" s="11" t="s">
        <v>21</v>
      </c>
      <c r="F103" s="22" t="s">
        <v>130</v>
      </c>
      <c r="G103" s="22" t="s">
        <v>83</v>
      </c>
      <c r="H103" s="20">
        <v>240.7</v>
      </c>
    </row>
    <row r="104" spans="1:8" ht="19.5" customHeight="1">
      <c r="A104" s="18"/>
      <c r="B104" s="16" t="s">
        <v>90</v>
      </c>
      <c r="C104" s="15">
        <v>992</v>
      </c>
      <c r="D104" s="11" t="s">
        <v>33</v>
      </c>
      <c r="E104" s="11" t="s">
        <v>21</v>
      </c>
      <c r="F104" s="22" t="s">
        <v>162</v>
      </c>
      <c r="G104" s="22"/>
      <c r="H104" s="20">
        <f>H105</f>
        <v>6.6</v>
      </c>
    </row>
    <row r="105" spans="1:8" ht="20.25" customHeight="1">
      <c r="A105" s="18"/>
      <c r="B105" s="16" t="s">
        <v>91</v>
      </c>
      <c r="C105" s="15">
        <v>992</v>
      </c>
      <c r="D105" s="11" t="s">
        <v>33</v>
      </c>
      <c r="E105" s="11" t="s">
        <v>21</v>
      </c>
      <c r="F105" s="22" t="s">
        <v>161</v>
      </c>
      <c r="G105" s="22"/>
      <c r="H105" s="20">
        <f>H106</f>
        <v>6.6</v>
      </c>
    </row>
    <row r="106" spans="1:8" ht="30.75" customHeight="1">
      <c r="A106" s="18"/>
      <c r="B106" s="41" t="s">
        <v>149</v>
      </c>
      <c r="C106" s="15">
        <v>992</v>
      </c>
      <c r="D106" s="11" t="s">
        <v>33</v>
      </c>
      <c r="E106" s="11" t="s">
        <v>21</v>
      </c>
      <c r="F106" s="22" t="s">
        <v>161</v>
      </c>
      <c r="G106" s="22" t="s">
        <v>83</v>
      </c>
      <c r="H106" s="20">
        <v>6.6</v>
      </c>
    </row>
    <row r="107" spans="1:8" ht="32.25" customHeight="1">
      <c r="A107" s="18"/>
      <c r="B107" s="41" t="s">
        <v>74</v>
      </c>
      <c r="C107" s="15">
        <v>992</v>
      </c>
      <c r="D107" s="22" t="s">
        <v>33</v>
      </c>
      <c r="E107" s="22" t="s">
        <v>21</v>
      </c>
      <c r="F107" s="22" t="s">
        <v>160</v>
      </c>
      <c r="G107" s="22"/>
      <c r="H107" s="20">
        <f>H108</f>
        <v>108</v>
      </c>
    </row>
    <row r="108" spans="1:9" ht="30.75" customHeight="1">
      <c r="A108" s="18"/>
      <c r="B108" s="16" t="s">
        <v>89</v>
      </c>
      <c r="C108" s="15">
        <v>992</v>
      </c>
      <c r="D108" s="22" t="s">
        <v>33</v>
      </c>
      <c r="E108" s="22" t="s">
        <v>21</v>
      </c>
      <c r="F108" s="22" t="s">
        <v>159</v>
      </c>
      <c r="G108" s="22"/>
      <c r="H108" s="26">
        <f>H109</f>
        <v>108</v>
      </c>
      <c r="I108" s="7"/>
    </row>
    <row r="109" spans="1:8" ht="31.5">
      <c r="A109" s="18"/>
      <c r="B109" s="41" t="s">
        <v>149</v>
      </c>
      <c r="C109" s="15">
        <v>992</v>
      </c>
      <c r="D109" s="22" t="s">
        <v>33</v>
      </c>
      <c r="E109" s="22" t="s">
        <v>21</v>
      </c>
      <c r="F109" s="22" t="s">
        <v>159</v>
      </c>
      <c r="G109" s="22" t="s">
        <v>83</v>
      </c>
      <c r="H109" s="27">
        <v>108</v>
      </c>
    </row>
    <row r="110" spans="1:8" ht="15.75">
      <c r="A110" s="18"/>
      <c r="B110" s="43" t="s">
        <v>36</v>
      </c>
      <c r="C110" s="23">
        <v>992</v>
      </c>
      <c r="D110" s="29" t="s">
        <v>33</v>
      </c>
      <c r="E110" s="29" t="s">
        <v>33</v>
      </c>
      <c r="F110" s="29"/>
      <c r="G110" s="29"/>
      <c r="H110" s="30">
        <f>H111</f>
        <v>1228.3</v>
      </c>
    </row>
    <row r="111" spans="1:8" ht="15.75">
      <c r="A111" s="18"/>
      <c r="B111" s="42" t="s">
        <v>94</v>
      </c>
      <c r="C111" s="15">
        <v>992</v>
      </c>
      <c r="D111" s="22" t="s">
        <v>33</v>
      </c>
      <c r="E111" s="22" t="s">
        <v>33</v>
      </c>
      <c r="F111" s="22" t="s">
        <v>131</v>
      </c>
      <c r="G111" s="22"/>
      <c r="H111" s="26">
        <f>H112</f>
        <v>1228.3</v>
      </c>
    </row>
    <row r="112" spans="1:8" ht="31.5">
      <c r="A112" s="18"/>
      <c r="B112" s="42" t="s">
        <v>78</v>
      </c>
      <c r="C112" s="15">
        <v>992</v>
      </c>
      <c r="D112" s="22" t="s">
        <v>33</v>
      </c>
      <c r="E112" s="22" t="s">
        <v>33</v>
      </c>
      <c r="F112" s="22" t="s">
        <v>132</v>
      </c>
      <c r="G112" s="22"/>
      <c r="H112" s="26">
        <f>SUM(H113:H115)</f>
        <v>1228.3</v>
      </c>
    </row>
    <row r="113" spans="1:8" ht="63">
      <c r="A113" s="18"/>
      <c r="B113" s="42" t="s">
        <v>81</v>
      </c>
      <c r="C113" s="15">
        <v>992</v>
      </c>
      <c r="D113" s="22" t="s">
        <v>33</v>
      </c>
      <c r="E113" s="22" t="s">
        <v>33</v>
      </c>
      <c r="F113" s="22" t="s">
        <v>132</v>
      </c>
      <c r="G113" s="22" t="s">
        <v>82</v>
      </c>
      <c r="H113" s="26">
        <v>946.8</v>
      </c>
    </row>
    <row r="114" spans="1:8" ht="31.5">
      <c r="A114" s="18"/>
      <c r="B114" s="41" t="s">
        <v>149</v>
      </c>
      <c r="C114" s="15">
        <v>992</v>
      </c>
      <c r="D114" s="22" t="s">
        <v>33</v>
      </c>
      <c r="E114" s="22" t="s">
        <v>33</v>
      </c>
      <c r="F114" s="22" t="s">
        <v>132</v>
      </c>
      <c r="G114" s="22" t="s">
        <v>83</v>
      </c>
      <c r="H114" s="26">
        <v>267</v>
      </c>
    </row>
    <row r="115" spans="1:8" ht="15.75">
      <c r="A115" s="18"/>
      <c r="B115" s="42" t="s">
        <v>84</v>
      </c>
      <c r="C115" s="15">
        <v>992</v>
      </c>
      <c r="D115" s="22" t="s">
        <v>33</v>
      </c>
      <c r="E115" s="22" t="s">
        <v>33</v>
      </c>
      <c r="F115" s="22" t="s">
        <v>132</v>
      </c>
      <c r="G115" s="22" t="s">
        <v>157</v>
      </c>
      <c r="H115" s="26">
        <v>14.5</v>
      </c>
    </row>
    <row r="116" spans="1:8" ht="15.75">
      <c r="A116" s="28"/>
      <c r="B116" s="62" t="s">
        <v>37</v>
      </c>
      <c r="C116" s="50">
        <v>992</v>
      </c>
      <c r="D116" s="51" t="s">
        <v>38</v>
      </c>
      <c r="E116" s="51" t="s">
        <v>13</v>
      </c>
      <c r="F116" s="51"/>
      <c r="G116" s="51"/>
      <c r="H116" s="52">
        <f>H117</f>
        <v>3</v>
      </c>
    </row>
    <row r="117" spans="1:8" ht="18.75" customHeight="1">
      <c r="A117" s="18"/>
      <c r="B117" s="42" t="s">
        <v>39</v>
      </c>
      <c r="C117" s="15">
        <v>992</v>
      </c>
      <c r="D117" s="22" t="s">
        <v>38</v>
      </c>
      <c r="E117" s="22" t="s">
        <v>38</v>
      </c>
      <c r="F117" s="22"/>
      <c r="G117" s="22"/>
      <c r="H117" s="26">
        <f>H118</f>
        <v>3</v>
      </c>
    </row>
    <row r="118" spans="1:8" ht="47.25" customHeight="1">
      <c r="A118" s="18"/>
      <c r="B118" s="42" t="s">
        <v>175</v>
      </c>
      <c r="C118" s="15">
        <v>992</v>
      </c>
      <c r="D118" s="22" t="s">
        <v>38</v>
      </c>
      <c r="E118" s="22" t="s">
        <v>38</v>
      </c>
      <c r="F118" s="22" t="s">
        <v>133</v>
      </c>
      <c r="G118" s="22"/>
      <c r="H118" s="26">
        <f>H119</f>
        <v>3</v>
      </c>
    </row>
    <row r="119" spans="1:8" ht="19.5" customHeight="1">
      <c r="A119" s="18"/>
      <c r="B119" s="42" t="s">
        <v>71</v>
      </c>
      <c r="C119" s="15">
        <v>992</v>
      </c>
      <c r="D119" s="22" t="s">
        <v>38</v>
      </c>
      <c r="E119" s="22" t="s">
        <v>38</v>
      </c>
      <c r="F119" s="22" t="s">
        <v>134</v>
      </c>
      <c r="G119" s="22"/>
      <c r="H119" s="26">
        <f>H120</f>
        <v>3</v>
      </c>
    </row>
    <row r="120" spans="1:8" ht="32.25" customHeight="1">
      <c r="A120" s="18"/>
      <c r="B120" s="41" t="s">
        <v>149</v>
      </c>
      <c r="C120" s="15">
        <v>992</v>
      </c>
      <c r="D120" s="22" t="s">
        <v>38</v>
      </c>
      <c r="E120" s="22" t="s">
        <v>38</v>
      </c>
      <c r="F120" s="22" t="s">
        <v>134</v>
      </c>
      <c r="G120" s="22" t="s">
        <v>83</v>
      </c>
      <c r="H120" s="26">
        <v>3</v>
      </c>
    </row>
    <row r="121" spans="1:8" s="8" customFormat="1" ht="21" customHeight="1">
      <c r="A121" s="48"/>
      <c r="B121" s="49" t="s">
        <v>79</v>
      </c>
      <c r="C121" s="50">
        <v>992</v>
      </c>
      <c r="D121" s="51" t="s">
        <v>40</v>
      </c>
      <c r="E121" s="51" t="s">
        <v>13</v>
      </c>
      <c r="F121" s="51"/>
      <c r="G121" s="51"/>
      <c r="H121" s="52">
        <f>H122</f>
        <v>5448.6</v>
      </c>
    </row>
    <row r="122" spans="1:8" s="8" customFormat="1" ht="16.5" customHeight="1">
      <c r="A122" s="28"/>
      <c r="B122" s="41" t="s">
        <v>80</v>
      </c>
      <c r="C122" s="23">
        <v>992</v>
      </c>
      <c r="D122" s="29" t="s">
        <v>40</v>
      </c>
      <c r="E122" s="29" t="s">
        <v>12</v>
      </c>
      <c r="F122" s="29"/>
      <c r="G122" s="29"/>
      <c r="H122" s="30">
        <f>H123</f>
        <v>5448.6</v>
      </c>
    </row>
    <row r="123" spans="1:8" ht="17.25" customHeight="1">
      <c r="A123" s="18"/>
      <c r="B123" s="42" t="s">
        <v>75</v>
      </c>
      <c r="C123" s="15">
        <v>992</v>
      </c>
      <c r="D123" s="22" t="s">
        <v>40</v>
      </c>
      <c r="E123" s="22" t="s">
        <v>12</v>
      </c>
      <c r="F123" s="22" t="s">
        <v>135</v>
      </c>
      <c r="G123" s="22"/>
      <c r="H123" s="26">
        <f>H124+H134+H139</f>
        <v>5448.6</v>
      </c>
    </row>
    <row r="124" spans="1:8" ht="16.5" customHeight="1">
      <c r="A124" s="18"/>
      <c r="B124" s="42" t="s">
        <v>76</v>
      </c>
      <c r="C124" s="15">
        <v>992</v>
      </c>
      <c r="D124" s="22" t="s">
        <v>40</v>
      </c>
      <c r="E124" s="22" t="s">
        <v>12</v>
      </c>
      <c r="F124" s="22" t="s">
        <v>136</v>
      </c>
      <c r="G124" s="31"/>
      <c r="H124" s="26">
        <f>H125+H132</f>
        <v>684</v>
      </c>
    </row>
    <row r="125" spans="1:8" ht="16.5" customHeight="1">
      <c r="A125" s="18"/>
      <c r="B125" s="42" t="s">
        <v>78</v>
      </c>
      <c r="C125" s="15">
        <v>992</v>
      </c>
      <c r="D125" s="22" t="s">
        <v>40</v>
      </c>
      <c r="E125" s="22" t="s">
        <v>12</v>
      </c>
      <c r="F125" s="22" t="s">
        <v>137</v>
      </c>
      <c r="G125" s="19"/>
      <c r="H125" s="26">
        <f>H126+H127+H131+H128+H129</f>
        <v>684</v>
      </c>
    </row>
    <row r="126" spans="1:8" ht="68.25" customHeight="1">
      <c r="A126" s="18"/>
      <c r="B126" s="41" t="s">
        <v>81</v>
      </c>
      <c r="C126" s="15">
        <v>992</v>
      </c>
      <c r="D126" s="22" t="s">
        <v>40</v>
      </c>
      <c r="E126" s="22" t="s">
        <v>12</v>
      </c>
      <c r="F126" s="22" t="s">
        <v>137</v>
      </c>
      <c r="G126" s="19">
        <v>100</v>
      </c>
      <c r="H126" s="26">
        <v>70.8</v>
      </c>
    </row>
    <row r="127" spans="1:8" ht="35.25" customHeight="1">
      <c r="A127" s="18"/>
      <c r="B127" s="41" t="s">
        <v>149</v>
      </c>
      <c r="C127" s="15">
        <v>992</v>
      </c>
      <c r="D127" s="22" t="s">
        <v>40</v>
      </c>
      <c r="E127" s="22" t="s">
        <v>12</v>
      </c>
      <c r="F127" s="22" t="s">
        <v>137</v>
      </c>
      <c r="G127" s="19">
        <v>200</v>
      </c>
      <c r="H127" s="26">
        <v>0.5</v>
      </c>
    </row>
    <row r="128" spans="1:8" ht="16.5" customHeight="1">
      <c r="A128" s="18"/>
      <c r="B128" s="41" t="s">
        <v>86</v>
      </c>
      <c r="C128" s="15">
        <v>992</v>
      </c>
      <c r="D128" s="22" t="s">
        <v>40</v>
      </c>
      <c r="E128" s="22" t="s">
        <v>12</v>
      </c>
      <c r="F128" s="22" t="s">
        <v>137</v>
      </c>
      <c r="G128" s="19">
        <v>300</v>
      </c>
      <c r="H128" s="26">
        <v>0</v>
      </c>
    </row>
    <row r="129" spans="1:8" ht="50.25" customHeight="1">
      <c r="A129" s="18"/>
      <c r="B129" s="143" t="s">
        <v>229</v>
      </c>
      <c r="C129" s="15">
        <v>992</v>
      </c>
      <c r="D129" s="22" t="s">
        <v>40</v>
      </c>
      <c r="E129" s="22" t="s">
        <v>12</v>
      </c>
      <c r="F129" s="22" t="s">
        <v>137</v>
      </c>
      <c r="G129" s="19"/>
      <c r="H129" s="26">
        <f>H130</f>
        <v>612.7</v>
      </c>
    </row>
    <row r="130" spans="1:8" ht="21.75" customHeight="1">
      <c r="A130" s="18"/>
      <c r="B130" s="41" t="s">
        <v>85</v>
      </c>
      <c r="C130" s="15">
        <v>992</v>
      </c>
      <c r="D130" s="22" t="s">
        <v>40</v>
      </c>
      <c r="E130" s="22" t="s">
        <v>12</v>
      </c>
      <c r="F130" s="22" t="s">
        <v>137</v>
      </c>
      <c r="G130" s="15">
        <v>500</v>
      </c>
      <c r="H130" s="26">
        <v>612.7</v>
      </c>
    </row>
    <row r="131" spans="1:8" ht="22.5" customHeight="1">
      <c r="A131" s="18"/>
      <c r="B131" s="41" t="s">
        <v>84</v>
      </c>
      <c r="C131" s="15">
        <v>992</v>
      </c>
      <c r="D131" s="22" t="s">
        <v>40</v>
      </c>
      <c r="E131" s="22" t="s">
        <v>12</v>
      </c>
      <c r="F131" s="22" t="s">
        <v>137</v>
      </c>
      <c r="G131" s="15">
        <v>800</v>
      </c>
      <c r="H131" s="26">
        <v>0</v>
      </c>
    </row>
    <row r="132" spans="1:8" ht="31.5">
      <c r="A132" s="18"/>
      <c r="B132" s="42" t="s">
        <v>158</v>
      </c>
      <c r="C132" s="15">
        <v>992</v>
      </c>
      <c r="D132" s="22" t="s">
        <v>40</v>
      </c>
      <c r="E132" s="22" t="s">
        <v>12</v>
      </c>
      <c r="F132" s="22" t="s">
        <v>138</v>
      </c>
      <c r="G132" s="22"/>
      <c r="H132" s="26">
        <f>H133</f>
        <v>0</v>
      </c>
    </row>
    <row r="133" spans="1:8" ht="31.5">
      <c r="A133" s="18"/>
      <c r="B133" s="41" t="s">
        <v>149</v>
      </c>
      <c r="C133" s="15">
        <v>992</v>
      </c>
      <c r="D133" s="22" t="s">
        <v>40</v>
      </c>
      <c r="E133" s="22" t="s">
        <v>12</v>
      </c>
      <c r="F133" s="22" t="s">
        <v>138</v>
      </c>
      <c r="G133" s="19">
        <v>200</v>
      </c>
      <c r="H133" s="26">
        <v>0</v>
      </c>
    </row>
    <row r="134" spans="1:8" ht="21" customHeight="1">
      <c r="A134" s="18"/>
      <c r="B134" s="41" t="s">
        <v>77</v>
      </c>
      <c r="C134" s="15">
        <v>992</v>
      </c>
      <c r="D134" s="22" t="s">
        <v>40</v>
      </c>
      <c r="E134" s="22" t="s">
        <v>12</v>
      </c>
      <c r="F134" s="15" t="s">
        <v>139</v>
      </c>
      <c r="G134" s="19"/>
      <c r="H134" s="26">
        <f>H135</f>
        <v>1621.2</v>
      </c>
    </row>
    <row r="135" spans="1:8" ht="34.5" customHeight="1">
      <c r="A135" s="18"/>
      <c r="B135" s="42" t="s">
        <v>78</v>
      </c>
      <c r="C135" s="15">
        <v>992</v>
      </c>
      <c r="D135" s="22" t="s">
        <v>40</v>
      </c>
      <c r="E135" s="22" t="s">
        <v>12</v>
      </c>
      <c r="F135" s="22" t="s">
        <v>140</v>
      </c>
      <c r="G135" s="19"/>
      <c r="H135" s="26">
        <f>H136+H137+H138</f>
        <v>1621.2</v>
      </c>
    </row>
    <row r="136" spans="1:8" ht="63">
      <c r="A136" s="18"/>
      <c r="B136" s="41" t="s">
        <v>81</v>
      </c>
      <c r="C136" s="15">
        <v>992</v>
      </c>
      <c r="D136" s="22" t="s">
        <v>40</v>
      </c>
      <c r="E136" s="22" t="s">
        <v>12</v>
      </c>
      <c r="F136" s="22" t="s">
        <v>140</v>
      </c>
      <c r="G136" s="19">
        <v>100</v>
      </c>
      <c r="H136" s="26">
        <v>983.8</v>
      </c>
    </row>
    <row r="137" spans="1:8" ht="31.5">
      <c r="A137" s="18"/>
      <c r="B137" s="41" t="s">
        <v>149</v>
      </c>
      <c r="C137" s="15">
        <v>992</v>
      </c>
      <c r="D137" s="22" t="s">
        <v>40</v>
      </c>
      <c r="E137" s="22" t="s">
        <v>12</v>
      </c>
      <c r="F137" s="22" t="s">
        <v>140</v>
      </c>
      <c r="G137" s="19">
        <v>200</v>
      </c>
      <c r="H137" s="26">
        <v>617.7</v>
      </c>
    </row>
    <row r="138" spans="1:8" ht="18.75" customHeight="1">
      <c r="A138" s="18"/>
      <c r="B138" s="41" t="s">
        <v>84</v>
      </c>
      <c r="C138" s="15">
        <v>992</v>
      </c>
      <c r="D138" s="22" t="s">
        <v>40</v>
      </c>
      <c r="E138" s="22" t="s">
        <v>12</v>
      </c>
      <c r="F138" s="22" t="s">
        <v>140</v>
      </c>
      <c r="G138" s="15">
        <v>800</v>
      </c>
      <c r="H138" s="26">
        <v>19.7</v>
      </c>
    </row>
    <row r="139" spans="1:8" ht="51" customHeight="1">
      <c r="A139" s="18"/>
      <c r="B139" s="42" t="s">
        <v>172</v>
      </c>
      <c r="C139" s="15">
        <v>992</v>
      </c>
      <c r="D139" s="22" t="s">
        <v>40</v>
      </c>
      <c r="E139" s="22" t="s">
        <v>12</v>
      </c>
      <c r="F139" s="22" t="s">
        <v>141</v>
      </c>
      <c r="G139" s="19"/>
      <c r="H139" s="20">
        <f>H140+H144+H147</f>
        <v>3143.4</v>
      </c>
    </row>
    <row r="140" spans="1:8" ht="67.5" customHeight="1">
      <c r="A140" s="18"/>
      <c r="B140" s="41" t="s">
        <v>154</v>
      </c>
      <c r="C140" s="15">
        <v>992</v>
      </c>
      <c r="D140" s="22" t="s">
        <v>40</v>
      </c>
      <c r="E140" s="22" t="s">
        <v>12</v>
      </c>
      <c r="F140" s="22" t="s">
        <v>226</v>
      </c>
      <c r="G140" s="19"/>
      <c r="H140" s="20">
        <f>H141+H142</f>
        <v>2628.3</v>
      </c>
    </row>
    <row r="141" spans="1:8" ht="72" customHeight="1">
      <c r="A141" s="18"/>
      <c r="B141" s="41" t="s">
        <v>81</v>
      </c>
      <c r="C141" s="15">
        <v>992</v>
      </c>
      <c r="D141" s="22" t="s">
        <v>40</v>
      </c>
      <c r="E141" s="22" t="s">
        <v>12</v>
      </c>
      <c r="F141" s="22" t="s">
        <v>226</v>
      </c>
      <c r="G141" s="19">
        <v>100</v>
      </c>
      <c r="H141" s="20">
        <v>2457.9</v>
      </c>
    </row>
    <row r="142" spans="1:11" ht="24.75" customHeight="1">
      <c r="A142" s="18"/>
      <c r="B142" s="41" t="s">
        <v>85</v>
      </c>
      <c r="C142" s="15">
        <v>992</v>
      </c>
      <c r="D142" s="22" t="s">
        <v>40</v>
      </c>
      <c r="E142" s="22" t="s">
        <v>12</v>
      </c>
      <c r="F142" s="22" t="s">
        <v>226</v>
      </c>
      <c r="G142" s="19">
        <v>500</v>
      </c>
      <c r="H142" s="20">
        <v>170.4</v>
      </c>
      <c r="K142" t="s">
        <v>197</v>
      </c>
    </row>
    <row r="143" spans="1:8" ht="29.25" customHeight="1">
      <c r="A143" s="18"/>
      <c r="B143" s="41" t="s">
        <v>220</v>
      </c>
      <c r="C143" s="15">
        <v>992</v>
      </c>
      <c r="D143" s="22" t="s">
        <v>40</v>
      </c>
      <c r="E143" s="22" t="s">
        <v>12</v>
      </c>
      <c r="F143" s="22" t="s">
        <v>221</v>
      </c>
      <c r="G143" s="19"/>
      <c r="H143" s="20">
        <f>H144</f>
        <v>469.2</v>
      </c>
    </row>
    <row r="144" spans="1:8" ht="60" customHeight="1">
      <c r="A144" s="18"/>
      <c r="B144" s="41" t="s">
        <v>210</v>
      </c>
      <c r="C144" s="15">
        <v>992</v>
      </c>
      <c r="D144" s="22" t="s">
        <v>40</v>
      </c>
      <c r="E144" s="22" t="s">
        <v>12</v>
      </c>
      <c r="F144" s="22" t="s">
        <v>211</v>
      </c>
      <c r="G144" s="19"/>
      <c r="H144" s="20">
        <f>H145</f>
        <v>469.2</v>
      </c>
    </row>
    <row r="145" spans="1:8" ht="70.5" customHeight="1">
      <c r="A145" s="18"/>
      <c r="B145" s="41" t="s">
        <v>81</v>
      </c>
      <c r="C145" s="15">
        <v>992</v>
      </c>
      <c r="D145" s="22" t="s">
        <v>40</v>
      </c>
      <c r="E145" s="22" t="s">
        <v>12</v>
      </c>
      <c r="F145" s="22" t="s">
        <v>211</v>
      </c>
      <c r="G145" s="19">
        <v>100</v>
      </c>
      <c r="H145" s="20">
        <v>469.2</v>
      </c>
    </row>
    <row r="146" spans="1:8" ht="27" customHeight="1">
      <c r="A146" s="18"/>
      <c r="B146" s="41" t="s">
        <v>222</v>
      </c>
      <c r="C146" s="15">
        <v>992</v>
      </c>
      <c r="D146" s="22" t="s">
        <v>40</v>
      </c>
      <c r="E146" s="22" t="s">
        <v>12</v>
      </c>
      <c r="F146" s="22" t="s">
        <v>223</v>
      </c>
      <c r="G146" s="19"/>
      <c r="H146" s="20">
        <f>H147</f>
        <v>45.9</v>
      </c>
    </row>
    <row r="147" spans="1:8" ht="54" customHeight="1">
      <c r="A147" s="18"/>
      <c r="B147" s="41" t="s">
        <v>212</v>
      </c>
      <c r="C147" s="15">
        <v>992</v>
      </c>
      <c r="D147" s="22" t="s">
        <v>40</v>
      </c>
      <c r="E147" s="22" t="s">
        <v>12</v>
      </c>
      <c r="F147" s="22" t="s">
        <v>213</v>
      </c>
      <c r="G147" s="19"/>
      <c r="H147" s="20">
        <f>H148</f>
        <v>45.9</v>
      </c>
    </row>
    <row r="148" spans="1:8" ht="63.75" customHeight="1">
      <c r="A148" s="18"/>
      <c r="B148" s="41" t="s">
        <v>81</v>
      </c>
      <c r="C148" s="15">
        <v>992</v>
      </c>
      <c r="D148" s="22" t="s">
        <v>40</v>
      </c>
      <c r="E148" s="22" t="s">
        <v>12</v>
      </c>
      <c r="F148" s="22" t="s">
        <v>213</v>
      </c>
      <c r="G148" s="19">
        <v>100</v>
      </c>
      <c r="H148" s="20">
        <v>45.9</v>
      </c>
    </row>
    <row r="149" spans="1:8" ht="19.5" customHeight="1">
      <c r="A149" s="18"/>
      <c r="B149" s="62" t="s">
        <v>47</v>
      </c>
      <c r="C149" s="63">
        <v>992</v>
      </c>
      <c r="D149" s="51" t="s">
        <v>27</v>
      </c>
      <c r="E149" s="51"/>
      <c r="F149" s="64"/>
      <c r="G149" s="64"/>
      <c r="H149" s="55">
        <f>H150</f>
        <v>453.5</v>
      </c>
    </row>
    <row r="150" spans="1:8" ht="19.5" customHeight="1">
      <c r="A150" s="18"/>
      <c r="B150" s="42" t="s">
        <v>48</v>
      </c>
      <c r="C150" s="15">
        <v>992</v>
      </c>
      <c r="D150" s="22" t="s">
        <v>27</v>
      </c>
      <c r="E150" s="22" t="s">
        <v>21</v>
      </c>
      <c r="F150" s="32"/>
      <c r="G150" s="32"/>
      <c r="H150" s="20">
        <f>H151</f>
        <v>453.5</v>
      </c>
    </row>
    <row r="151" spans="1:8" ht="46.5" customHeight="1">
      <c r="A151" s="18"/>
      <c r="B151" s="42" t="s">
        <v>173</v>
      </c>
      <c r="C151" s="15">
        <v>992</v>
      </c>
      <c r="D151" s="22" t="s">
        <v>27</v>
      </c>
      <c r="E151" s="22" t="s">
        <v>21</v>
      </c>
      <c r="F151" s="32" t="s">
        <v>142</v>
      </c>
      <c r="G151" s="32"/>
      <c r="H151" s="20">
        <f>H153</f>
        <v>453.5</v>
      </c>
    </row>
    <row r="152" spans="1:8" ht="19.5" customHeight="1">
      <c r="A152" s="18"/>
      <c r="B152" s="42" t="s">
        <v>71</v>
      </c>
      <c r="C152" s="15">
        <v>992</v>
      </c>
      <c r="D152" s="22" t="s">
        <v>27</v>
      </c>
      <c r="E152" s="22" t="s">
        <v>21</v>
      </c>
      <c r="F152" s="32" t="s">
        <v>143</v>
      </c>
      <c r="G152" s="33"/>
      <c r="H152" s="20"/>
    </row>
    <row r="153" spans="1:8" ht="21.75" customHeight="1">
      <c r="A153" s="18"/>
      <c r="B153" s="42" t="s">
        <v>86</v>
      </c>
      <c r="C153" s="15">
        <v>992</v>
      </c>
      <c r="D153" s="22" t="s">
        <v>27</v>
      </c>
      <c r="E153" s="22" t="s">
        <v>21</v>
      </c>
      <c r="F153" s="32" t="s">
        <v>143</v>
      </c>
      <c r="G153" s="32" t="s">
        <v>87</v>
      </c>
      <c r="H153" s="20">
        <v>453.5</v>
      </c>
    </row>
    <row r="154" spans="1:8" ht="15.75">
      <c r="A154" s="14"/>
      <c r="B154" s="49" t="s">
        <v>42</v>
      </c>
      <c r="C154" s="50">
        <v>992</v>
      </c>
      <c r="D154" s="51" t="s">
        <v>43</v>
      </c>
      <c r="E154" s="51" t="s">
        <v>13</v>
      </c>
      <c r="F154" s="50"/>
      <c r="G154" s="54"/>
      <c r="H154" s="52">
        <f>H156</f>
        <v>590.5</v>
      </c>
    </row>
    <row r="155" spans="1:8" ht="15.75">
      <c r="A155" s="14"/>
      <c r="B155" s="41" t="s">
        <v>144</v>
      </c>
      <c r="C155" s="23">
        <v>992</v>
      </c>
      <c r="D155" s="29" t="s">
        <v>43</v>
      </c>
      <c r="E155" s="29" t="s">
        <v>12</v>
      </c>
      <c r="F155" s="23"/>
      <c r="G155" s="19"/>
      <c r="H155" s="30"/>
    </row>
    <row r="156" spans="1:8" ht="31.5">
      <c r="A156" s="9"/>
      <c r="B156" s="41" t="s">
        <v>145</v>
      </c>
      <c r="C156" s="15">
        <v>992</v>
      </c>
      <c r="D156" s="22" t="s">
        <v>43</v>
      </c>
      <c r="E156" s="22" t="s">
        <v>12</v>
      </c>
      <c r="F156" s="15" t="s">
        <v>148</v>
      </c>
      <c r="G156" s="19"/>
      <c r="H156" s="26">
        <f>H157</f>
        <v>590.5</v>
      </c>
    </row>
    <row r="157" spans="1:8" ht="31.5">
      <c r="A157" s="18"/>
      <c r="B157" s="41" t="s">
        <v>41</v>
      </c>
      <c r="C157" s="15">
        <v>992</v>
      </c>
      <c r="D157" s="15">
        <v>11</v>
      </c>
      <c r="E157" s="22" t="s">
        <v>12</v>
      </c>
      <c r="F157" s="15" t="s">
        <v>146</v>
      </c>
      <c r="G157" s="15"/>
      <c r="H157" s="47">
        <f>H158+H159+H160</f>
        <v>590.5</v>
      </c>
    </row>
    <row r="158" spans="1:8" ht="63">
      <c r="A158" s="18"/>
      <c r="B158" s="41" t="s">
        <v>81</v>
      </c>
      <c r="C158" s="15">
        <v>992</v>
      </c>
      <c r="D158" s="15">
        <v>11</v>
      </c>
      <c r="E158" s="22" t="s">
        <v>12</v>
      </c>
      <c r="F158" s="15" t="s">
        <v>147</v>
      </c>
      <c r="G158" s="15">
        <v>100</v>
      </c>
      <c r="H158" s="47">
        <v>461</v>
      </c>
    </row>
    <row r="159" spans="1:8" ht="31.5">
      <c r="A159" s="18"/>
      <c r="B159" s="41" t="s">
        <v>149</v>
      </c>
      <c r="C159" s="15">
        <v>992</v>
      </c>
      <c r="D159" s="15">
        <v>11</v>
      </c>
      <c r="E159" s="22" t="s">
        <v>12</v>
      </c>
      <c r="F159" s="15" t="s">
        <v>147</v>
      </c>
      <c r="G159" s="19">
        <v>200</v>
      </c>
      <c r="H159" s="26">
        <v>118.5</v>
      </c>
    </row>
    <row r="160" spans="1:8" ht="15.75">
      <c r="A160" s="18"/>
      <c r="B160" s="41" t="s">
        <v>84</v>
      </c>
      <c r="C160" s="15">
        <v>992</v>
      </c>
      <c r="D160" s="15">
        <v>11</v>
      </c>
      <c r="E160" s="22" t="s">
        <v>12</v>
      </c>
      <c r="F160" s="15" t="s">
        <v>147</v>
      </c>
      <c r="G160" s="15">
        <v>800</v>
      </c>
      <c r="H160" s="26">
        <v>11</v>
      </c>
    </row>
    <row r="161" spans="1:8" ht="32.25" customHeight="1">
      <c r="A161" s="146" t="s">
        <v>49</v>
      </c>
      <c r="B161" s="146"/>
      <c r="C161" s="146"/>
      <c r="D161" s="146"/>
      <c r="E161" s="146"/>
      <c r="F161" s="146"/>
      <c r="G161" s="146"/>
      <c r="H161" s="146"/>
    </row>
    <row r="162" spans="1:8" ht="15.75">
      <c r="A162" s="146" t="s">
        <v>174</v>
      </c>
      <c r="B162" s="146"/>
      <c r="C162" s="146"/>
      <c r="D162" s="146"/>
      <c r="E162" s="146"/>
      <c r="F162" s="146"/>
      <c r="G162" s="146"/>
      <c r="H162" s="146"/>
    </row>
  </sheetData>
  <sheetProtection/>
  <mergeCells count="16">
    <mergeCell ref="A16:H16"/>
    <mergeCell ref="A11:H11"/>
    <mergeCell ref="A12:H12"/>
    <mergeCell ref="A13:H13"/>
    <mergeCell ref="A162:H162"/>
    <mergeCell ref="G19:H19"/>
    <mergeCell ref="A18:H18"/>
    <mergeCell ref="A161:H161"/>
    <mergeCell ref="A14:H14"/>
    <mergeCell ref="A15:H15"/>
    <mergeCell ref="A3:H3"/>
    <mergeCell ref="A4:H4"/>
    <mergeCell ref="A5:H5"/>
    <mergeCell ref="A6:H6"/>
    <mergeCell ref="A7:H7"/>
    <mergeCell ref="A8:H8"/>
  </mergeCells>
  <printOptions/>
  <pageMargins left="0.7086614173228347" right="0.5905511811023623" top="0.5905511811023623" bottom="0.5905511811023623" header="0" footer="0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46"/>
  <sheetViews>
    <sheetView zoomScale="75" zoomScaleNormal="75" zoomScalePageLayoutView="0" workbookViewId="0" topLeftCell="C64">
      <selection activeCell="C71" sqref="C71:G72"/>
    </sheetView>
  </sheetViews>
  <sheetFormatPr defaultColWidth="9.140625" defaultRowHeight="15"/>
  <cols>
    <col min="1" max="1" width="3.8515625" style="0" customWidth="1"/>
    <col min="3" max="3" width="47.8515625" style="0" customWidth="1"/>
    <col min="4" max="4" width="9.28125" style="0" bestFit="1" customWidth="1"/>
    <col min="7" max="7" width="17.57421875" style="0" customWidth="1"/>
    <col min="9" max="9" width="10.7109375" style="0" customWidth="1"/>
    <col min="10" max="10" width="9.28125" style="0" bestFit="1" customWidth="1"/>
    <col min="11" max="11" width="9.421875" style="0" bestFit="1" customWidth="1"/>
  </cols>
  <sheetData>
    <row r="1" spans="2:9" ht="15.75">
      <c r="B1" s="145"/>
      <c r="C1" s="145"/>
      <c r="D1" s="145"/>
      <c r="E1" s="145"/>
      <c r="F1" s="145"/>
      <c r="G1" s="145"/>
      <c r="H1" s="145"/>
      <c r="I1" s="145"/>
    </row>
    <row r="2" spans="3:11" ht="56.25" customHeight="1">
      <c r="C2" s="139" t="s">
        <v>201</v>
      </c>
      <c r="D2" s="150" t="s">
        <v>202</v>
      </c>
      <c r="E2" s="150"/>
      <c r="F2" s="150"/>
      <c r="G2" s="150"/>
      <c r="H2" s="150"/>
      <c r="I2" s="150"/>
      <c r="J2" s="150"/>
      <c r="K2" s="150"/>
    </row>
    <row r="3" spans="2:11" ht="18.75">
      <c r="B3" s="151" t="s">
        <v>203</v>
      </c>
      <c r="C3" s="151"/>
      <c r="D3" s="151"/>
      <c r="E3" s="151"/>
      <c r="F3" s="151"/>
      <c r="G3" s="151"/>
      <c r="H3" s="151"/>
      <c r="I3" s="151"/>
      <c r="J3" s="151"/>
      <c r="K3" s="151"/>
    </row>
    <row r="4" spans="2:11" ht="19.5" thickBot="1">
      <c r="B4" s="2"/>
      <c r="C4" s="2"/>
      <c r="D4" s="2"/>
      <c r="E4" s="2"/>
      <c r="F4" s="2"/>
      <c r="G4" s="1"/>
      <c r="H4" s="152" t="s">
        <v>0</v>
      </c>
      <c r="I4" s="152"/>
      <c r="J4" s="152"/>
      <c r="K4" s="152"/>
    </row>
    <row r="5" spans="2:11" ht="63.75" thickBot="1">
      <c r="B5" s="70" t="s">
        <v>1</v>
      </c>
      <c r="C5" s="71" t="s">
        <v>2</v>
      </c>
      <c r="D5" s="72" t="s">
        <v>45</v>
      </c>
      <c r="E5" s="73" t="s">
        <v>3</v>
      </c>
      <c r="F5" s="73" t="s">
        <v>4</v>
      </c>
      <c r="G5" s="73" t="s">
        <v>5</v>
      </c>
      <c r="H5" s="73" t="s">
        <v>6</v>
      </c>
      <c r="I5" s="71" t="s">
        <v>204</v>
      </c>
      <c r="J5" s="74" t="s">
        <v>205</v>
      </c>
      <c r="K5" s="75" t="s">
        <v>206</v>
      </c>
    </row>
    <row r="6" spans="2:11" ht="15.75">
      <c r="B6" s="76"/>
      <c r="C6" s="77" t="s">
        <v>8</v>
      </c>
      <c r="D6" s="78"/>
      <c r="E6" s="79"/>
      <c r="F6" s="79"/>
      <c r="G6" s="79"/>
      <c r="H6" s="79"/>
      <c r="I6" s="80">
        <f>I7</f>
        <v>13851.800000000001</v>
      </c>
      <c r="J6" s="80">
        <f>J7</f>
        <v>2272</v>
      </c>
      <c r="K6" s="80">
        <f>K7</f>
        <v>16123.800000000001</v>
      </c>
    </row>
    <row r="7" spans="2:11" ht="47.25">
      <c r="B7" s="81" t="s">
        <v>9</v>
      </c>
      <c r="C7" s="82" t="s">
        <v>51</v>
      </c>
      <c r="D7" s="83"/>
      <c r="E7" s="84"/>
      <c r="F7" s="84"/>
      <c r="G7" s="84"/>
      <c r="H7" s="84"/>
      <c r="I7" s="85">
        <f>I8+I50+I56+I66+I85+I102+I107+I133+I138</f>
        <v>13851.800000000001</v>
      </c>
      <c r="J7" s="85">
        <f>J8+J50+J56+J66+J85+J102+J107+J133+J138</f>
        <v>2272</v>
      </c>
      <c r="K7" s="85">
        <f>K8+K50+K56+K66+K85+K102+K107+K133+K138</f>
        <v>16123.800000000001</v>
      </c>
    </row>
    <row r="8" spans="2:11" ht="15.75">
      <c r="B8" s="86"/>
      <c r="C8" s="82" t="s">
        <v>10</v>
      </c>
      <c r="D8" s="87">
        <v>992</v>
      </c>
      <c r="E8" s="84" t="s">
        <v>12</v>
      </c>
      <c r="F8" s="84" t="s">
        <v>13</v>
      </c>
      <c r="G8" s="88"/>
      <c r="H8" s="88"/>
      <c r="I8" s="85">
        <f>I9+I14+I24+I27+I30</f>
        <v>4261.5</v>
      </c>
      <c r="J8" s="85">
        <f>J9+J14+J24+J27+J30</f>
        <v>0</v>
      </c>
      <c r="K8" s="85">
        <f>K9+K14+K24+K27+K30</f>
        <v>4261.5</v>
      </c>
    </row>
    <row r="9" spans="2:11" ht="47.25">
      <c r="B9" s="89"/>
      <c r="C9" s="90" t="s">
        <v>11</v>
      </c>
      <c r="D9" s="91">
        <v>992</v>
      </c>
      <c r="E9" s="92" t="s">
        <v>12</v>
      </c>
      <c r="F9" s="92" t="s">
        <v>14</v>
      </c>
      <c r="G9" s="93"/>
      <c r="H9" s="93"/>
      <c r="I9" s="94">
        <f aca="true" t="shared" si="0" ref="I9:K12">I10</f>
        <v>783.5</v>
      </c>
      <c r="J9" s="95">
        <f t="shared" si="0"/>
        <v>0</v>
      </c>
      <c r="K9" s="94">
        <f t="shared" si="0"/>
        <v>783.5</v>
      </c>
    </row>
    <row r="10" spans="2:11" ht="47.25">
      <c r="B10" s="96"/>
      <c r="C10" s="97" t="s">
        <v>52</v>
      </c>
      <c r="D10" s="88">
        <v>992</v>
      </c>
      <c r="E10" s="98" t="s">
        <v>12</v>
      </c>
      <c r="F10" s="98" t="s">
        <v>14</v>
      </c>
      <c r="G10" s="98" t="s">
        <v>95</v>
      </c>
      <c r="H10" s="98"/>
      <c r="I10" s="99">
        <f t="shared" si="0"/>
        <v>783.5</v>
      </c>
      <c r="J10" s="100">
        <f t="shared" si="0"/>
        <v>0</v>
      </c>
      <c r="K10" s="99">
        <f t="shared" si="0"/>
        <v>783.5</v>
      </c>
    </row>
    <row r="11" spans="2:11" ht="31.5">
      <c r="B11" s="96"/>
      <c r="C11" s="97" t="s">
        <v>53</v>
      </c>
      <c r="D11" s="88">
        <v>992</v>
      </c>
      <c r="E11" s="98" t="s">
        <v>12</v>
      </c>
      <c r="F11" s="98" t="s">
        <v>14</v>
      </c>
      <c r="G11" s="98" t="s">
        <v>96</v>
      </c>
      <c r="H11" s="98"/>
      <c r="I11" s="99">
        <f t="shared" si="0"/>
        <v>783.5</v>
      </c>
      <c r="J11" s="100">
        <f t="shared" si="0"/>
        <v>0</v>
      </c>
      <c r="K11" s="99">
        <f t="shared" si="0"/>
        <v>783.5</v>
      </c>
    </row>
    <row r="12" spans="2:11" ht="31.5">
      <c r="B12" s="96"/>
      <c r="C12" s="97" t="s">
        <v>56</v>
      </c>
      <c r="D12" s="88">
        <v>992</v>
      </c>
      <c r="E12" s="98" t="s">
        <v>12</v>
      </c>
      <c r="F12" s="98" t="s">
        <v>14</v>
      </c>
      <c r="G12" s="98" t="s">
        <v>97</v>
      </c>
      <c r="H12" s="98"/>
      <c r="I12" s="99">
        <f t="shared" si="0"/>
        <v>783.5</v>
      </c>
      <c r="J12" s="100">
        <f t="shared" si="0"/>
        <v>0</v>
      </c>
      <c r="K12" s="99">
        <f t="shared" si="0"/>
        <v>783.5</v>
      </c>
    </row>
    <row r="13" spans="2:11" ht="108.75" customHeight="1">
      <c r="B13" s="96"/>
      <c r="C13" s="97" t="s">
        <v>81</v>
      </c>
      <c r="D13" s="88">
        <v>992</v>
      </c>
      <c r="E13" s="98" t="s">
        <v>12</v>
      </c>
      <c r="F13" s="98" t="s">
        <v>14</v>
      </c>
      <c r="G13" s="98" t="s">
        <v>97</v>
      </c>
      <c r="H13" s="98" t="s">
        <v>82</v>
      </c>
      <c r="I13" s="99">
        <v>783.5</v>
      </c>
      <c r="J13" s="100"/>
      <c r="K13" s="99">
        <f>J13+I13</f>
        <v>783.5</v>
      </c>
    </row>
    <row r="14" spans="2:11" ht="78.75">
      <c r="B14" s="101"/>
      <c r="C14" s="102" t="s">
        <v>15</v>
      </c>
      <c r="D14" s="103">
        <v>992</v>
      </c>
      <c r="E14" s="93" t="s">
        <v>12</v>
      </c>
      <c r="F14" s="93" t="s">
        <v>16</v>
      </c>
      <c r="G14" s="93"/>
      <c r="H14" s="93"/>
      <c r="I14" s="104">
        <f>I15</f>
        <v>3242.4</v>
      </c>
      <c r="J14" s="104">
        <f>J15</f>
        <v>0</v>
      </c>
      <c r="K14" s="104">
        <f>K15</f>
        <v>3242.4</v>
      </c>
    </row>
    <row r="15" spans="2:11" ht="22.5" customHeight="1">
      <c r="B15" s="105"/>
      <c r="C15" s="97" t="s">
        <v>54</v>
      </c>
      <c r="D15" s="88">
        <v>992</v>
      </c>
      <c r="E15" s="98" t="s">
        <v>12</v>
      </c>
      <c r="F15" s="98" t="s">
        <v>16</v>
      </c>
      <c r="G15" s="98" t="s">
        <v>98</v>
      </c>
      <c r="H15" s="98"/>
      <c r="I15" s="99">
        <f>I16+I21</f>
        <v>3242.4</v>
      </c>
      <c r="J15" s="99">
        <f>J16</f>
        <v>0</v>
      </c>
      <c r="K15" s="99">
        <f>K16+K21</f>
        <v>3242.4</v>
      </c>
    </row>
    <row r="16" spans="2:11" ht="31.5">
      <c r="B16" s="105"/>
      <c r="C16" s="97" t="s">
        <v>55</v>
      </c>
      <c r="D16" s="88">
        <v>992</v>
      </c>
      <c r="E16" s="98" t="s">
        <v>12</v>
      </c>
      <c r="F16" s="98" t="s">
        <v>16</v>
      </c>
      <c r="G16" s="98" t="s">
        <v>99</v>
      </c>
      <c r="H16" s="98"/>
      <c r="I16" s="99">
        <f>I17</f>
        <v>3238.6</v>
      </c>
      <c r="J16" s="100">
        <f>J17</f>
        <v>0</v>
      </c>
      <c r="K16" s="99">
        <f>K17</f>
        <v>3238.6</v>
      </c>
    </row>
    <row r="17" spans="2:11" ht="31.5">
      <c r="B17" s="105"/>
      <c r="C17" s="97" t="s">
        <v>56</v>
      </c>
      <c r="D17" s="88">
        <v>992</v>
      </c>
      <c r="E17" s="98" t="s">
        <v>12</v>
      </c>
      <c r="F17" s="98" t="s">
        <v>16</v>
      </c>
      <c r="G17" s="98" t="s">
        <v>100</v>
      </c>
      <c r="H17" s="98"/>
      <c r="I17" s="99">
        <f>I18+I19+I20</f>
        <v>3238.6</v>
      </c>
      <c r="J17" s="100">
        <f>J18+J19+J20</f>
        <v>0</v>
      </c>
      <c r="K17" s="99">
        <f>K18+K19+K20</f>
        <v>3238.6</v>
      </c>
    </row>
    <row r="18" spans="2:11" ht="94.5">
      <c r="B18" s="105"/>
      <c r="C18" s="97" t="s">
        <v>81</v>
      </c>
      <c r="D18" s="88">
        <v>992</v>
      </c>
      <c r="E18" s="98" t="s">
        <v>12</v>
      </c>
      <c r="F18" s="98" t="s">
        <v>16</v>
      </c>
      <c r="G18" s="98" t="s">
        <v>100</v>
      </c>
      <c r="H18" s="98" t="s">
        <v>82</v>
      </c>
      <c r="I18" s="99">
        <v>2679</v>
      </c>
      <c r="J18" s="100"/>
      <c r="K18" s="99">
        <f>J18+I18</f>
        <v>2679</v>
      </c>
    </row>
    <row r="19" spans="2:11" ht="47.25">
      <c r="B19" s="105"/>
      <c r="C19" s="97" t="s">
        <v>149</v>
      </c>
      <c r="D19" s="88">
        <v>992</v>
      </c>
      <c r="E19" s="98" t="s">
        <v>12</v>
      </c>
      <c r="F19" s="98" t="s">
        <v>16</v>
      </c>
      <c r="G19" s="98" t="s">
        <v>100</v>
      </c>
      <c r="H19" s="98" t="s">
        <v>83</v>
      </c>
      <c r="I19" s="99">
        <v>509.6</v>
      </c>
      <c r="J19" s="100"/>
      <c r="K19" s="99">
        <f>I19+J19</f>
        <v>509.6</v>
      </c>
    </row>
    <row r="20" spans="2:11" ht="15.75">
      <c r="B20" s="105"/>
      <c r="C20" s="97" t="s">
        <v>84</v>
      </c>
      <c r="D20" s="88">
        <v>992</v>
      </c>
      <c r="E20" s="98" t="s">
        <v>12</v>
      </c>
      <c r="F20" s="98" t="s">
        <v>16</v>
      </c>
      <c r="G20" s="98" t="s">
        <v>100</v>
      </c>
      <c r="H20" s="88">
        <v>800</v>
      </c>
      <c r="I20" s="99">
        <v>50</v>
      </c>
      <c r="J20" s="100"/>
      <c r="K20" s="99">
        <f>I20+J20</f>
        <v>50</v>
      </c>
    </row>
    <row r="21" spans="2:11" ht="31.5">
      <c r="B21" s="105"/>
      <c r="C21" s="97" t="s">
        <v>57</v>
      </c>
      <c r="D21" s="88">
        <v>992</v>
      </c>
      <c r="E21" s="98" t="s">
        <v>12</v>
      </c>
      <c r="F21" s="98" t="s">
        <v>16</v>
      </c>
      <c r="G21" s="98" t="s">
        <v>101</v>
      </c>
      <c r="H21" s="88"/>
      <c r="I21" s="99">
        <f aca="true" t="shared" si="1" ref="I21:K22">I22</f>
        <v>3.8</v>
      </c>
      <c r="J21" s="100">
        <f t="shared" si="1"/>
        <v>0</v>
      </c>
      <c r="K21" s="99">
        <f t="shared" si="1"/>
        <v>3.8</v>
      </c>
    </row>
    <row r="22" spans="2:11" ht="63">
      <c r="B22" s="105"/>
      <c r="C22" s="97" t="s">
        <v>58</v>
      </c>
      <c r="D22" s="88">
        <v>992</v>
      </c>
      <c r="E22" s="98" t="s">
        <v>12</v>
      </c>
      <c r="F22" s="98" t="s">
        <v>16</v>
      </c>
      <c r="G22" s="98" t="s">
        <v>102</v>
      </c>
      <c r="H22" s="88"/>
      <c r="I22" s="99">
        <f t="shared" si="1"/>
        <v>3.8</v>
      </c>
      <c r="J22" s="100">
        <f t="shared" si="1"/>
        <v>0</v>
      </c>
      <c r="K22" s="99">
        <f t="shared" si="1"/>
        <v>3.8</v>
      </c>
    </row>
    <row r="23" spans="2:11" ht="47.25">
      <c r="B23" s="105"/>
      <c r="C23" s="97" t="s">
        <v>149</v>
      </c>
      <c r="D23" s="88">
        <v>992</v>
      </c>
      <c r="E23" s="98" t="s">
        <v>12</v>
      </c>
      <c r="F23" s="98" t="s">
        <v>16</v>
      </c>
      <c r="G23" s="98" t="s">
        <v>102</v>
      </c>
      <c r="H23" s="88">
        <v>200</v>
      </c>
      <c r="I23" s="99">
        <v>3.8</v>
      </c>
      <c r="J23" s="100">
        <v>0</v>
      </c>
      <c r="K23" s="99">
        <v>3.8</v>
      </c>
    </row>
    <row r="24" spans="2:11" ht="63">
      <c r="B24" s="106"/>
      <c r="C24" s="90" t="s">
        <v>59</v>
      </c>
      <c r="D24" s="91">
        <v>992</v>
      </c>
      <c r="E24" s="92" t="s">
        <v>12</v>
      </c>
      <c r="F24" s="92" t="s">
        <v>60</v>
      </c>
      <c r="G24" s="107"/>
      <c r="H24" s="107"/>
      <c r="I24" s="108">
        <f aca="true" t="shared" si="2" ref="I24:K25">I25</f>
        <v>53.6</v>
      </c>
      <c r="J24" s="95">
        <f t="shared" si="2"/>
        <v>0</v>
      </c>
      <c r="K24" s="108">
        <f t="shared" si="2"/>
        <v>53.6</v>
      </c>
    </row>
    <row r="25" spans="2:11" ht="47.25">
      <c r="B25" s="105"/>
      <c r="C25" s="97" t="s">
        <v>61</v>
      </c>
      <c r="D25" s="88">
        <v>992</v>
      </c>
      <c r="E25" s="98" t="s">
        <v>12</v>
      </c>
      <c r="F25" s="98" t="s">
        <v>60</v>
      </c>
      <c r="G25" s="109" t="s">
        <v>103</v>
      </c>
      <c r="H25" s="109"/>
      <c r="I25" s="110">
        <f t="shared" si="2"/>
        <v>53.6</v>
      </c>
      <c r="J25" s="100">
        <f t="shared" si="2"/>
        <v>0</v>
      </c>
      <c r="K25" s="110">
        <f t="shared" si="2"/>
        <v>53.6</v>
      </c>
    </row>
    <row r="26" spans="2:11" ht="15.75">
      <c r="B26" s="105"/>
      <c r="C26" s="97" t="s">
        <v>85</v>
      </c>
      <c r="D26" s="88">
        <v>992</v>
      </c>
      <c r="E26" s="98" t="s">
        <v>12</v>
      </c>
      <c r="F26" s="98" t="s">
        <v>60</v>
      </c>
      <c r="G26" s="109" t="s">
        <v>103</v>
      </c>
      <c r="H26" s="109">
        <v>500</v>
      </c>
      <c r="I26" s="110">
        <v>53.6</v>
      </c>
      <c r="J26" s="100">
        <v>0</v>
      </c>
      <c r="K26" s="110">
        <f>I26+J26</f>
        <v>53.6</v>
      </c>
    </row>
    <row r="27" spans="2:11" ht="31.5">
      <c r="B27" s="106"/>
      <c r="C27" s="90" t="s">
        <v>62</v>
      </c>
      <c r="D27" s="91">
        <v>992</v>
      </c>
      <c r="E27" s="92" t="s">
        <v>12</v>
      </c>
      <c r="F27" s="92" t="s">
        <v>43</v>
      </c>
      <c r="G27" s="107" t="s">
        <v>104</v>
      </c>
      <c r="H27" s="107"/>
      <c r="I27" s="108">
        <f aca="true" t="shared" si="3" ref="I27:K28">I28</f>
        <v>35</v>
      </c>
      <c r="J27" s="95">
        <f t="shared" si="3"/>
        <v>0</v>
      </c>
      <c r="K27" s="108">
        <f t="shared" si="3"/>
        <v>35</v>
      </c>
    </row>
    <row r="28" spans="2:11" ht="47.25">
      <c r="B28" s="105"/>
      <c r="C28" s="97" t="s">
        <v>63</v>
      </c>
      <c r="D28" s="88">
        <v>992</v>
      </c>
      <c r="E28" s="98" t="s">
        <v>12</v>
      </c>
      <c r="F28" s="98" t="s">
        <v>43</v>
      </c>
      <c r="G28" s="109" t="s">
        <v>105</v>
      </c>
      <c r="H28" s="109"/>
      <c r="I28" s="110">
        <f t="shared" si="3"/>
        <v>35</v>
      </c>
      <c r="J28" s="100">
        <f t="shared" si="3"/>
        <v>0</v>
      </c>
      <c r="K28" s="110">
        <f t="shared" si="3"/>
        <v>35</v>
      </c>
    </row>
    <row r="29" spans="2:11" ht="15.75">
      <c r="B29" s="105"/>
      <c r="C29" s="97" t="s">
        <v>84</v>
      </c>
      <c r="D29" s="88">
        <v>992</v>
      </c>
      <c r="E29" s="98" t="s">
        <v>12</v>
      </c>
      <c r="F29" s="98" t="s">
        <v>43</v>
      </c>
      <c r="G29" s="109" t="s">
        <v>105</v>
      </c>
      <c r="H29" s="109">
        <v>800</v>
      </c>
      <c r="I29" s="110">
        <v>35</v>
      </c>
      <c r="J29" s="100">
        <v>0</v>
      </c>
      <c r="K29" s="110">
        <f>J29+I29</f>
        <v>35</v>
      </c>
    </row>
    <row r="30" spans="2:11" ht="15.75">
      <c r="B30" s="106"/>
      <c r="C30" s="102" t="s">
        <v>18</v>
      </c>
      <c r="D30" s="103">
        <v>992</v>
      </c>
      <c r="E30" s="93" t="s">
        <v>12</v>
      </c>
      <c r="F30" s="93">
        <v>13</v>
      </c>
      <c r="G30" s="111"/>
      <c r="H30" s="112"/>
      <c r="I30" s="113">
        <f>I31+I35+I38+I41+I44+I47</f>
        <v>147</v>
      </c>
      <c r="J30" s="113">
        <f>J31+J35+J38+J41+J44+J47</f>
        <v>0</v>
      </c>
      <c r="K30" s="113">
        <f>I30+J30</f>
        <v>147</v>
      </c>
    </row>
    <row r="31" spans="2:11" ht="63">
      <c r="B31" s="105"/>
      <c r="C31" s="97" t="s">
        <v>64</v>
      </c>
      <c r="D31" s="88">
        <v>992</v>
      </c>
      <c r="E31" s="98" t="s">
        <v>12</v>
      </c>
      <c r="F31" s="98">
        <v>13</v>
      </c>
      <c r="G31" s="98" t="s">
        <v>106</v>
      </c>
      <c r="H31" s="88"/>
      <c r="I31" s="110">
        <f aca="true" t="shared" si="4" ref="I31:K33">I32</f>
        <v>0</v>
      </c>
      <c r="J31" s="100">
        <f t="shared" si="4"/>
        <v>0</v>
      </c>
      <c r="K31" s="110">
        <f t="shared" si="4"/>
        <v>0</v>
      </c>
    </row>
    <row r="32" spans="2:11" ht="47.25">
      <c r="B32" s="105"/>
      <c r="C32" s="97" t="s">
        <v>65</v>
      </c>
      <c r="D32" s="88">
        <v>992</v>
      </c>
      <c r="E32" s="98" t="s">
        <v>12</v>
      </c>
      <c r="F32" s="98" t="s">
        <v>30</v>
      </c>
      <c r="G32" s="98" t="s">
        <v>107</v>
      </c>
      <c r="H32" s="88"/>
      <c r="I32" s="110">
        <f t="shared" si="4"/>
        <v>0</v>
      </c>
      <c r="J32" s="100">
        <f t="shared" si="4"/>
        <v>0</v>
      </c>
      <c r="K32" s="110">
        <f t="shared" si="4"/>
        <v>0</v>
      </c>
    </row>
    <row r="33" spans="2:11" ht="63">
      <c r="B33" s="105"/>
      <c r="C33" s="97" t="s">
        <v>17</v>
      </c>
      <c r="D33" s="88">
        <v>992</v>
      </c>
      <c r="E33" s="98" t="s">
        <v>12</v>
      </c>
      <c r="F33" s="98">
        <v>13</v>
      </c>
      <c r="G33" s="98" t="s">
        <v>108</v>
      </c>
      <c r="H33" s="88"/>
      <c r="I33" s="110">
        <f t="shared" si="4"/>
        <v>0</v>
      </c>
      <c r="J33" s="100">
        <f t="shared" si="4"/>
        <v>0</v>
      </c>
      <c r="K33" s="110">
        <f t="shared" si="4"/>
        <v>0</v>
      </c>
    </row>
    <row r="34" spans="2:11" ht="47.25">
      <c r="B34" s="105"/>
      <c r="C34" s="97" t="s">
        <v>149</v>
      </c>
      <c r="D34" s="88">
        <v>992</v>
      </c>
      <c r="E34" s="98" t="s">
        <v>12</v>
      </c>
      <c r="F34" s="98">
        <v>13</v>
      </c>
      <c r="G34" s="98" t="s">
        <v>108</v>
      </c>
      <c r="H34" s="88">
        <v>200</v>
      </c>
      <c r="I34" s="110">
        <v>0</v>
      </c>
      <c r="J34" s="100"/>
      <c r="K34" s="110">
        <f>SUM(I34:J34)</f>
        <v>0</v>
      </c>
    </row>
    <row r="35" spans="2:11" ht="94.5">
      <c r="B35" s="105"/>
      <c r="C35" s="114" t="s">
        <v>191</v>
      </c>
      <c r="D35" s="88">
        <v>992</v>
      </c>
      <c r="E35" s="115" t="s">
        <v>12</v>
      </c>
      <c r="F35" s="115" t="s">
        <v>30</v>
      </c>
      <c r="G35" s="115" t="s">
        <v>109</v>
      </c>
      <c r="H35" s="88"/>
      <c r="I35" s="110">
        <f>I36</f>
        <v>30</v>
      </c>
      <c r="J35" s="100">
        <f>SUM(J36)</f>
        <v>0</v>
      </c>
      <c r="K35" s="110">
        <f>SUM(I35:J35)</f>
        <v>30</v>
      </c>
    </row>
    <row r="36" spans="2:11" ht="31.5">
      <c r="B36" s="105"/>
      <c r="C36" s="114" t="s">
        <v>71</v>
      </c>
      <c r="D36" s="88">
        <v>992</v>
      </c>
      <c r="E36" s="115" t="s">
        <v>12</v>
      </c>
      <c r="F36" s="115" t="s">
        <v>30</v>
      </c>
      <c r="G36" s="115" t="s">
        <v>110</v>
      </c>
      <c r="H36" s="88"/>
      <c r="I36" s="110">
        <f>I37</f>
        <v>30</v>
      </c>
      <c r="J36" s="100">
        <f>SUM(J37)</f>
        <v>0</v>
      </c>
      <c r="K36" s="110">
        <f>SUM(I36:J36)</f>
        <v>30</v>
      </c>
    </row>
    <row r="37" spans="2:11" ht="47.25">
      <c r="B37" s="105"/>
      <c r="C37" s="97" t="s">
        <v>149</v>
      </c>
      <c r="D37" s="88">
        <v>992</v>
      </c>
      <c r="E37" s="115" t="s">
        <v>12</v>
      </c>
      <c r="F37" s="115" t="s">
        <v>30</v>
      </c>
      <c r="G37" s="115" t="s">
        <v>110</v>
      </c>
      <c r="H37" s="88">
        <v>200</v>
      </c>
      <c r="I37" s="110">
        <v>30</v>
      </c>
      <c r="J37" s="100">
        <v>0</v>
      </c>
      <c r="K37" s="110">
        <f>SUM(I37:J37)</f>
        <v>30</v>
      </c>
    </row>
    <row r="38" spans="2:11" ht="78.75">
      <c r="B38" s="105"/>
      <c r="C38" s="97" t="s">
        <v>218</v>
      </c>
      <c r="D38" s="88">
        <v>992</v>
      </c>
      <c r="E38" s="115" t="s">
        <v>12</v>
      </c>
      <c r="F38" s="115" t="s">
        <v>30</v>
      </c>
      <c r="G38" s="115" t="s">
        <v>111</v>
      </c>
      <c r="H38" s="88"/>
      <c r="I38" s="110">
        <f aca="true" t="shared" si="5" ref="I38:K39">I39</f>
        <v>100</v>
      </c>
      <c r="J38" s="100">
        <f t="shared" si="5"/>
        <v>0</v>
      </c>
      <c r="K38" s="110">
        <f t="shared" si="5"/>
        <v>100</v>
      </c>
    </row>
    <row r="39" spans="2:11" ht="31.5">
      <c r="B39" s="105"/>
      <c r="C39" s="114" t="s">
        <v>71</v>
      </c>
      <c r="D39" s="88">
        <v>992</v>
      </c>
      <c r="E39" s="115" t="s">
        <v>12</v>
      </c>
      <c r="F39" s="115" t="s">
        <v>30</v>
      </c>
      <c r="G39" s="115" t="s">
        <v>112</v>
      </c>
      <c r="H39" s="88"/>
      <c r="I39" s="110">
        <f t="shared" si="5"/>
        <v>100</v>
      </c>
      <c r="J39" s="100">
        <f t="shared" si="5"/>
        <v>0</v>
      </c>
      <c r="K39" s="110">
        <f t="shared" si="5"/>
        <v>100</v>
      </c>
    </row>
    <row r="40" spans="2:11" ht="47.25">
      <c r="B40" s="105"/>
      <c r="C40" s="97" t="s">
        <v>149</v>
      </c>
      <c r="D40" s="88">
        <v>992</v>
      </c>
      <c r="E40" s="115" t="s">
        <v>12</v>
      </c>
      <c r="F40" s="115" t="s">
        <v>30</v>
      </c>
      <c r="G40" s="115" t="s">
        <v>112</v>
      </c>
      <c r="H40" s="88">
        <v>200</v>
      </c>
      <c r="I40" s="110">
        <v>100</v>
      </c>
      <c r="J40" s="100">
        <v>0</v>
      </c>
      <c r="K40" s="110">
        <f>SUM(I40:J40)</f>
        <v>100</v>
      </c>
    </row>
    <row r="41" spans="2:11" ht="63">
      <c r="B41" s="105"/>
      <c r="C41" s="116" t="s">
        <v>189</v>
      </c>
      <c r="D41" s="88">
        <v>992</v>
      </c>
      <c r="E41" s="115" t="s">
        <v>12</v>
      </c>
      <c r="F41" s="115" t="s">
        <v>30</v>
      </c>
      <c r="G41" s="115" t="s">
        <v>113</v>
      </c>
      <c r="H41" s="88"/>
      <c r="I41" s="110">
        <f aca="true" t="shared" si="6" ref="I41:K42">I42</f>
        <v>15</v>
      </c>
      <c r="J41" s="100">
        <f t="shared" si="6"/>
        <v>0</v>
      </c>
      <c r="K41" s="110">
        <f t="shared" si="6"/>
        <v>15</v>
      </c>
    </row>
    <row r="42" spans="2:11" ht="31.5">
      <c r="B42" s="105"/>
      <c r="C42" s="114" t="s">
        <v>71</v>
      </c>
      <c r="D42" s="88">
        <v>992</v>
      </c>
      <c r="E42" s="115" t="s">
        <v>12</v>
      </c>
      <c r="F42" s="115" t="s">
        <v>30</v>
      </c>
      <c r="G42" s="115" t="s">
        <v>114</v>
      </c>
      <c r="H42" s="88"/>
      <c r="I42" s="110">
        <f t="shared" si="6"/>
        <v>15</v>
      </c>
      <c r="J42" s="100">
        <f t="shared" si="6"/>
        <v>0</v>
      </c>
      <c r="K42" s="110">
        <f t="shared" si="6"/>
        <v>15</v>
      </c>
    </row>
    <row r="43" spans="2:11" ht="47.25">
      <c r="B43" s="105"/>
      <c r="C43" s="97" t="s">
        <v>149</v>
      </c>
      <c r="D43" s="88">
        <v>992</v>
      </c>
      <c r="E43" s="115" t="s">
        <v>12</v>
      </c>
      <c r="F43" s="115" t="s">
        <v>30</v>
      </c>
      <c r="G43" s="115" t="s">
        <v>114</v>
      </c>
      <c r="H43" s="88">
        <v>200</v>
      </c>
      <c r="I43" s="110">
        <v>15</v>
      </c>
      <c r="J43" s="100"/>
      <c r="K43" s="110">
        <f>I43+J43</f>
        <v>15</v>
      </c>
    </row>
    <row r="44" spans="2:11" ht="78.75">
      <c r="B44" s="105"/>
      <c r="C44" s="114" t="s">
        <v>188</v>
      </c>
      <c r="D44" s="88">
        <v>992</v>
      </c>
      <c r="E44" s="115" t="s">
        <v>12</v>
      </c>
      <c r="F44" s="115" t="s">
        <v>30</v>
      </c>
      <c r="G44" s="115" t="s">
        <v>150</v>
      </c>
      <c r="H44" s="88"/>
      <c r="I44" s="110">
        <v>1</v>
      </c>
      <c r="J44" s="100">
        <v>0</v>
      </c>
      <c r="K44" s="110">
        <f aca="true" t="shared" si="7" ref="K44:K49">J44+I44</f>
        <v>1</v>
      </c>
    </row>
    <row r="45" spans="2:11" ht="31.5">
      <c r="B45" s="105"/>
      <c r="C45" s="114" t="s">
        <v>71</v>
      </c>
      <c r="D45" s="88">
        <v>992</v>
      </c>
      <c r="E45" s="115" t="s">
        <v>12</v>
      </c>
      <c r="F45" s="115" t="s">
        <v>30</v>
      </c>
      <c r="G45" s="115" t="s">
        <v>151</v>
      </c>
      <c r="H45" s="88"/>
      <c r="I45" s="110">
        <v>1</v>
      </c>
      <c r="J45" s="100">
        <v>0</v>
      </c>
      <c r="K45" s="110">
        <f t="shared" si="7"/>
        <v>1</v>
      </c>
    </row>
    <row r="46" spans="2:11" ht="47.25">
      <c r="B46" s="105"/>
      <c r="C46" s="97" t="s">
        <v>149</v>
      </c>
      <c r="D46" s="88">
        <v>992</v>
      </c>
      <c r="E46" s="115" t="s">
        <v>12</v>
      </c>
      <c r="F46" s="115" t="s">
        <v>30</v>
      </c>
      <c r="G46" s="115" t="s">
        <v>151</v>
      </c>
      <c r="H46" s="88">
        <v>200</v>
      </c>
      <c r="I46" s="110">
        <v>1</v>
      </c>
      <c r="J46" s="100">
        <v>0</v>
      </c>
      <c r="K46" s="110">
        <f t="shared" si="7"/>
        <v>1</v>
      </c>
    </row>
    <row r="47" spans="2:11" ht="63">
      <c r="B47" s="105"/>
      <c r="C47" s="114" t="s">
        <v>187</v>
      </c>
      <c r="D47" s="88">
        <v>992</v>
      </c>
      <c r="E47" s="115" t="s">
        <v>12</v>
      </c>
      <c r="F47" s="115" t="s">
        <v>30</v>
      </c>
      <c r="G47" s="115" t="s">
        <v>155</v>
      </c>
      <c r="H47" s="88"/>
      <c r="I47" s="110">
        <v>1</v>
      </c>
      <c r="J47" s="100">
        <v>0</v>
      </c>
      <c r="K47" s="110">
        <f t="shared" si="7"/>
        <v>1</v>
      </c>
    </row>
    <row r="48" spans="2:11" ht="31.5">
      <c r="B48" s="105"/>
      <c r="C48" s="114" t="s">
        <v>71</v>
      </c>
      <c r="D48" s="88">
        <v>992</v>
      </c>
      <c r="E48" s="115" t="s">
        <v>12</v>
      </c>
      <c r="F48" s="115" t="s">
        <v>30</v>
      </c>
      <c r="G48" s="115" t="s">
        <v>156</v>
      </c>
      <c r="H48" s="88"/>
      <c r="I48" s="110">
        <v>1</v>
      </c>
      <c r="J48" s="100">
        <v>0</v>
      </c>
      <c r="K48" s="110">
        <f t="shared" si="7"/>
        <v>1</v>
      </c>
    </row>
    <row r="49" spans="2:11" ht="47.25">
      <c r="B49" s="105"/>
      <c r="C49" s="97" t="s">
        <v>149</v>
      </c>
      <c r="D49" s="88">
        <v>992</v>
      </c>
      <c r="E49" s="115" t="s">
        <v>12</v>
      </c>
      <c r="F49" s="115" t="s">
        <v>30</v>
      </c>
      <c r="G49" s="115" t="s">
        <v>156</v>
      </c>
      <c r="H49" s="88">
        <v>200</v>
      </c>
      <c r="I49" s="110">
        <v>1</v>
      </c>
      <c r="J49" s="100">
        <v>0</v>
      </c>
      <c r="K49" s="110">
        <f t="shared" si="7"/>
        <v>1</v>
      </c>
    </row>
    <row r="50" spans="2:11" ht="15.75">
      <c r="B50" s="86"/>
      <c r="C50" s="82" t="s">
        <v>19</v>
      </c>
      <c r="D50" s="87">
        <v>992</v>
      </c>
      <c r="E50" s="84" t="s">
        <v>14</v>
      </c>
      <c r="F50" s="84" t="s">
        <v>13</v>
      </c>
      <c r="G50" s="87"/>
      <c r="H50" s="109"/>
      <c r="I50" s="117">
        <f aca="true" t="shared" si="8" ref="I50:K54">I51</f>
        <v>201.1</v>
      </c>
      <c r="J50" s="100">
        <f t="shared" si="8"/>
        <v>0</v>
      </c>
      <c r="K50" s="117">
        <f t="shared" si="8"/>
        <v>201.1</v>
      </c>
    </row>
    <row r="51" spans="2:11" ht="15.75">
      <c r="B51" s="96"/>
      <c r="C51" s="97" t="s">
        <v>20</v>
      </c>
      <c r="D51" s="88">
        <v>992</v>
      </c>
      <c r="E51" s="98" t="s">
        <v>14</v>
      </c>
      <c r="F51" s="98" t="s">
        <v>21</v>
      </c>
      <c r="G51" s="88"/>
      <c r="H51" s="109"/>
      <c r="I51" s="110">
        <f t="shared" si="8"/>
        <v>201.1</v>
      </c>
      <c r="J51" s="100">
        <f t="shared" si="8"/>
        <v>0</v>
      </c>
      <c r="K51" s="110">
        <f t="shared" si="8"/>
        <v>201.1</v>
      </c>
    </row>
    <row r="52" spans="2:11" ht="47.25">
      <c r="B52" s="105"/>
      <c r="C52" s="97" t="s">
        <v>66</v>
      </c>
      <c r="D52" s="88">
        <v>992</v>
      </c>
      <c r="E52" s="98" t="s">
        <v>14</v>
      </c>
      <c r="F52" s="98" t="s">
        <v>21</v>
      </c>
      <c r="G52" s="98" t="s">
        <v>98</v>
      </c>
      <c r="H52" s="88"/>
      <c r="I52" s="110">
        <f t="shared" si="8"/>
        <v>201.1</v>
      </c>
      <c r="J52" s="100">
        <f t="shared" si="8"/>
        <v>0</v>
      </c>
      <c r="K52" s="110">
        <f t="shared" si="8"/>
        <v>201.1</v>
      </c>
    </row>
    <row r="53" spans="2:11" ht="31.5">
      <c r="B53" s="105"/>
      <c r="C53" s="97" t="s">
        <v>67</v>
      </c>
      <c r="D53" s="88">
        <v>992</v>
      </c>
      <c r="E53" s="98" t="s">
        <v>14</v>
      </c>
      <c r="F53" s="98" t="s">
        <v>21</v>
      </c>
      <c r="G53" s="98" t="s">
        <v>115</v>
      </c>
      <c r="H53" s="88"/>
      <c r="I53" s="110">
        <f t="shared" si="8"/>
        <v>201.1</v>
      </c>
      <c r="J53" s="100">
        <f t="shared" si="8"/>
        <v>0</v>
      </c>
      <c r="K53" s="110">
        <f t="shared" si="8"/>
        <v>201.1</v>
      </c>
    </row>
    <row r="54" spans="2:11" ht="47.25">
      <c r="B54" s="105"/>
      <c r="C54" s="97" t="s">
        <v>22</v>
      </c>
      <c r="D54" s="88">
        <v>992</v>
      </c>
      <c r="E54" s="98" t="s">
        <v>14</v>
      </c>
      <c r="F54" s="98" t="s">
        <v>21</v>
      </c>
      <c r="G54" s="109" t="s">
        <v>116</v>
      </c>
      <c r="H54" s="109"/>
      <c r="I54" s="110">
        <f t="shared" si="8"/>
        <v>201.1</v>
      </c>
      <c r="J54" s="100">
        <f t="shared" si="8"/>
        <v>0</v>
      </c>
      <c r="K54" s="110">
        <f t="shared" si="8"/>
        <v>201.1</v>
      </c>
    </row>
    <row r="55" spans="2:11" ht="110.25" customHeight="1">
      <c r="B55" s="105"/>
      <c r="C55" s="97" t="s">
        <v>81</v>
      </c>
      <c r="D55" s="88">
        <v>992</v>
      </c>
      <c r="E55" s="98" t="s">
        <v>14</v>
      </c>
      <c r="F55" s="98" t="s">
        <v>21</v>
      </c>
      <c r="G55" s="109" t="s">
        <v>116</v>
      </c>
      <c r="H55" s="88">
        <v>100</v>
      </c>
      <c r="I55" s="110">
        <v>201.1</v>
      </c>
      <c r="J55" s="100">
        <v>0</v>
      </c>
      <c r="K55" s="110">
        <f>SUM(I55:J55)</f>
        <v>201.1</v>
      </c>
    </row>
    <row r="56" spans="2:11" ht="31.5">
      <c r="B56" s="86"/>
      <c r="C56" s="82" t="s">
        <v>23</v>
      </c>
      <c r="D56" s="87">
        <v>992</v>
      </c>
      <c r="E56" s="84" t="s">
        <v>21</v>
      </c>
      <c r="F56" s="84" t="s">
        <v>13</v>
      </c>
      <c r="G56" s="87"/>
      <c r="H56" s="109"/>
      <c r="I56" s="117">
        <f>I57+I62</f>
        <v>4.5</v>
      </c>
      <c r="J56" s="100">
        <f>J57</f>
        <v>0</v>
      </c>
      <c r="K56" s="117">
        <f>K57+K62</f>
        <v>4.5</v>
      </c>
    </row>
    <row r="57" spans="2:11" ht="66" customHeight="1">
      <c r="B57" s="105"/>
      <c r="C57" s="97" t="s">
        <v>68</v>
      </c>
      <c r="D57" s="88">
        <v>992</v>
      </c>
      <c r="E57" s="98" t="s">
        <v>21</v>
      </c>
      <c r="F57" s="98" t="s">
        <v>24</v>
      </c>
      <c r="G57" s="109"/>
      <c r="H57" s="109"/>
      <c r="I57" s="110">
        <f>I59</f>
        <v>1</v>
      </c>
      <c r="J57" s="100">
        <f>J58</f>
        <v>0</v>
      </c>
      <c r="K57" s="110">
        <f>K59</f>
        <v>1</v>
      </c>
    </row>
    <row r="58" spans="2:11" ht="47.25">
      <c r="B58" s="105"/>
      <c r="C58" s="97" t="s">
        <v>69</v>
      </c>
      <c r="D58" s="88">
        <v>992</v>
      </c>
      <c r="E58" s="98" t="s">
        <v>21</v>
      </c>
      <c r="F58" s="98" t="s">
        <v>24</v>
      </c>
      <c r="G58" s="109" t="s">
        <v>117</v>
      </c>
      <c r="H58" s="109"/>
      <c r="I58" s="110">
        <f>I59</f>
        <v>1</v>
      </c>
      <c r="J58" s="100">
        <f>J59</f>
        <v>0</v>
      </c>
      <c r="K58" s="110">
        <f>K59</f>
        <v>1</v>
      </c>
    </row>
    <row r="59" spans="2:11" ht="47.25">
      <c r="B59" s="105"/>
      <c r="C59" s="97" t="s">
        <v>25</v>
      </c>
      <c r="D59" s="88">
        <v>992</v>
      </c>
      <c r="E59" s="98" t="s">
        <v>21</v>
      </c>
      <c r="F59" s="98" t="s">
        <v>24</v>
      </c>
      <c r="G59" s="98" t="s">
        <v>118</v>
      </c>
      <c r="H59" s="88"/>
      <c r="I59" s="110">
        <f>I60</f>
        <v>1</v>
      </c>
      <c r="J59" s="100">
        <f>J60</f>
        <v>0</v>
      </c>
      <c r="K59" s="110">
        <f>K60</f>
        <v>1</v>
      </c>
    </row>
    <row r="60" spans="2:11" ht="95.25" customHeight="1">
      <c r="B60" s="105"/>
      <c r="C60" s="97" t="s">
        <v>70</v>
      </c>
      <c r="D60" s="88">
        <v>992</v>
      </c>
      <c r="E60" s="98" t="s">
        <v>21</v>
      </c>
      <c r="F60" s="98" t="s">
        <v>24</v>
      </c>
      <c r="G60" s="98" t="s">
        <v>119</v>
      </c>
      <c r="H60" s="88"/>
      <c r="I60" s="110">
        <f>I61</f>
        <v>1</v>
      </c>
      <c r="J60" s="100">
        <f>J61</f>
        <v>0</v>
      </c>
      <c r="K60" s="110">
        <f>K61</f>
        <v>1</v>
      </c>
    </row>
    <row r="61" spans="2:11" ht="47.25">
      <c r="B61" s="105"/>
      <c r="C61" s="97" t="s">
        <v>149</v>
      </c>
      <c r="D61" s="88">
        <v>992</v>
      </c>
      <c r="E61" s="98" t="s">
        <v>21</v>
      </c>
      <c r="F61" s="98" t="s">
        <v>24</v>
      </c>
      <c r="G61" s="98" t="s">
        <v>120</v>
      </c>
      <c r="H61" s="88">
        <v>200</v>
      </c>
      <c r="I61" s="110">
        <v>1</v>
      </c>
      <c r="J61" s="100">
        <v>0</v>
      </c>
      <c r="K61" s="110">
        <v>1</v>
      </c>
    </row>
    <row r="62" spans="2:11" ht="15.75">
      <c r="B62" s="105"/>
      <c r="C62" s="97" t="s">
        <v>26</v>
      </c>
      <c r="D62" s="88">
        <v>992</v>
      </c>
      <c r="E62" s="98" t="s">
        <v>21</v>
      </c>
      <c r="F62" s="98" t="s">
        <v>27</v>
      </c>
      <c r="G62" s="109"/>
      <c r="H62" s="109"/>
      <c r="I62" s="110">
        <f aca="true" t="shared" si="9" ref="I62:K64">I63</f>
        <v>3.5</v>
      </c>
      <c r="J62" s="100">
        <f t="shared" si="9"/>
        <v>0</v>
      </c>
      <c r="K62" s="110">
        <f t="shared" si="9"/>
        <v>3.5</v>
      </c>
    </row>
    <row r="63" spans="2:11" ht="78.75">
      <c r="B63" s="105"/>
      <c r="C63" s="114" t="s">
        <v>207</v>
      </c>
      <c r="D63" s="88">
        <v>992</v>
      </c>
      <c r="E63" s="115" t="s">
        <v>21</v>
      </c>
      <c r="F63" s="115" t="s">
        <v>27</v>
      </c>
      <c r="G63" s="115" t="s">
        <v>121</v>
      </c>
      <c r="H63" s="115"/>
      <c r="I63" s="110">
        <f t="shared" si="9"/>
        <v>3.5</v>
      </c>
      <c r="J63" s="100">
        <f t="shared" si="9"/>
        <v>0</v>
      </c>
      <c r="K63" s="110">
        <f t="shared" si="9"/>
        <v>3.5</v>
      </c>
    </row>
    <row r="64" spans="2:11" ht="31.5">
      <c r="B64" s="105"/>
      <c r="C64" s="114" t="s">
        <v>71</v>
      </c>
      <c r="D64" s="88">
        <v>992</v>
      </c>
      <c r="E64" s="115" t="s">
        <v>21</v>
      </c>
      <c r="F64" s="115" t="s">
        <v>27</v>
      </c>
      <c r="G64" s="115" t="s">
        <v>122</v>
      </c>
      <c r="H64" s="115"/>
      <c r="I64" s="110">
        <f t="shared" si="9"/>
        <v>3.5</v>
      </c>
      <c r="J64" s="100">
        <f t="shared" si="9"/>
        <v>0</v>
      </c>
      <c r="K64" s="110">
        <f t="shared" si="9"/>
        <v>3.5</v>
      </c>
    </row>
    <row r="65" spans="2:11" ht="47.25">
      <c r="B65" s="105"/>
      <c r="C65" s="97" t="s">
        <v>149</v>
      </c>
      <c r="D65" s="88">
        <v>992</v>
      </c>
      <c r="E65" s="115" t="s">
        <v>21</v>
      </c>
      <c r="F65" s="115" t="s">
        <v>27</v>
      </c>
      <c r="G65" s="118" t="s">
        <v>122</v>
      </c>
      <c r="H65" s="115" t="s">
        <v>83</v>
      </c>
      <c r="I65" s="110">
        <v>3.5</v>
      </c>
      <c r="J65" s="100">
        <v>0</v>
      </c>
      <c r="K65" s="110">
        <v>3.5</v>
      </c>
    </row>
    <row r="66" spans="2:11" ht="15.75">
      <c r="B66" s="86"/>
      <c r="C66" s="82" t="s">
        <v>28</v>
      </c>
      <c r="D66" s="87">
        <v>992</v>
      </c>
      <c r="E66" s="84" t="s">
        <v>16</v>
      </c>
      <c r="F66" s="84" t="s">
        <v>13</v>
      </c>
      <c r="G66" s="87"/>
      <c r="H66" s="109"/>
      <c r="I66" s="117">
        <f>I67+I76</f>
        <v>1305.5</v>
      </c>
      <c r="J66" s="117">
        <f>J67+J76</f>
        <v>2272</v>
      </c>
      <c r="K66" s="117">
        <f>K67+K76</f>
        <v>3577.5</v>
      </c>
    </row>
    <row r="67" spans="2:11" ht="15.75">
      <c r="B67" s="86"/>
      <c r="C67" s="114" t="s">
        <v>44</v>
      </c>
      <c r="D67" s="88">
        <v>992</v>
      </c>
      <c r="E67" s="115" t="s">
        <v>16</v>
      </c>
      <c r="F67" s="115" t="s">
        <v>24</v>
      </c>
      <c r="G67" s="115"/>
      <c r="H67" s="115"/>
      <c r="I67" s="119">
        <f>I68+I73</f>
        <v>1304.5</v>
      </c>
      <c r="J67" s="119">
        <f>J68+J73</f>
        <v>2272</v>
      </c>
      <c r="K67" s="119">
        <f>K68+K73</f>
        <v>3576.5</v>
      </c>
    </row>
    <row r="68" spans="2:11" ht="31.5">
      <c r="B68" s="86"/>
      <c r="C68" s="114" t="s">
        <v>72</v>
      </c>
      <c r="D68" s="88">
        <v>992</v>
      </c>
      <c r="E68" s="115" t="s">
        <v>16</v>
      </c>
      <c r="F68" s="115" t="s">
        <v>24</v>
      </c>
      <c r="G68" s="115" t="s">
        <v>123</v>
      </c>
      <c r="H68" s="115"/>
      <c r="I68" s="119">
        <f aca="true" t="shared" si="10" ref="I68:K69">I69</f>
        <v>1003.5</v>
      </c>
      <c r="J68" s="100">
        <f>J69+J71</f>
        <v>2272</v>
      </c>
      <c r="K68" s="119">
        <f>K69+K71</f>
        <v>3275.5</v>
      </c>
    </row>
    <row r="69" spans="2:11" ht="78.75">
      <c r="B69" s="105"/>
      <c r="C69" s="114" t="s">
        <v>73</v>
      </c>
      <c r="D69" s="88">
        <v>992</v>
      </c>
      <c r="E69" s="115" t="s">
        <v>16</v>
      </c>
      <c r="F69" s="115" t="s">
        <v>24</v>
      </c>
      <c r="G69" s="115" t="s">
        <v>124</v>
      </c>
      <c r="H69" s="115"/>
      <c r="I69" s="119">
        <f t="shared" si="10"/>
        <v>1003.5</v>
      </c>
      <c r="J69" s="100">
        <f t="shared" si="10"/>
        <v>0</v>
      </c>
      <c r="K69" s="119">
        <f t="shared" si="10"/>
        <v>1003.5</v>
      </c>
    </row>
    <row r="70" spans="2:11" ht="47.25">
      <c r="B70" s="105"/>
      <c r="C70" s="97" t="s">
        <v>149</v>
      </c>
      <c r="D70" s="88">
        <v>992</v>
      </c>
      <c r="E70" s="115" t="s">
        <v>16</v>
      </c>
      <c r="F70" s="115" t="s">
        <v>24</v>
      </c>
      <c r="G70" s="115" t="s">
        <v>124</v>
      </c>
      <c r="H70" s="109">
        <v>200</v>
      </c>
      <c r="I70" s="110">
        <v>1003.5</v>
      </c>
      <c r="J70" s="120">
        <v>0</v>
      </c>
      <c r="K70" s="110">
        <f>SUM(I70:J70)</f>
        <v>1003.5</v>
      </c>
    </row>
    <row r="71" spans="2:11" ht="53.25" customHeight="1">
      <c r="B71" s="105"/>
      <c r="C71" s="97" t="s">
        <v>228</v>
      </c>
      <c r="D71" s="88">
        <v>992</v>
      </c>
      <c r="E71" s="115" t="s">
        <v>16</v>
      </c>
      <c r="F71" s="115" t="s">
        <v>24</v>
      </c>
      <c r="G71" s="115" t="s">
        <v>227</v>
      </c>
      <c r="H71" s="115"/>
      <c r="I71" s="110">
        <f>I72</f>
        <v>0</v>
      </c>
      <c r="J71" s="120">
        <f>J72</f>
        <v>2272</v>
      </c>
      <c r="K71" s="110">
        <f>K72</f>
        <v>2272</v>
      </c>
    </row>
    <row r="72" spans="2:11" ht="55.5" customHeight="1">
      <c r="B72" s="105"/>
      <c r="C72" s="97" t="s">
        <v>149</v>
      </c>
      <c r="D72" s="88">
        <v>992</v>
      </c>
      <c r="E72" s="115" t="s">
        <v>16</v>
      </c>
      <c r="F72" s="115" t="s">
        <v>24</v>
      </c>
      <c r="G72" s="115" t="s">
        <v>227</v>
      </c>
      <c r="H72" s="109">
        <v>200</v>
      </c>
      <c r="I72" s="110">
        <v>0</v>
      </c>
      <c r="J72" s="120">
        <v>2272</v>
      </c>
      <c r="K72" s="110">
        <f>J72+I72</f>
        <v>2272</v>
      </c>
    </row>
    <row r="73" spans="2:11" ht="78.75">
      <c r="B73" s="105"/>
      <c r="C73" s="114" t="s">
        <v>171</v>
      </c>
      <c r="D73" s="88">
        <v>992</v>
      </c>
      <c r="E73" s="115" t="s">
        <v>16</v>
      </c>
      <c r="F73" s="115" t="s">
        <v>24</v>
      </c>
      <c r="G73" s="115" t="s">
        <v>125</v>
      </c>
      <c r="H73" s="109"/>
      <c r="I73" s="110">
        <f>I74</f>
        <v>301</v>
      </c>
      <c r="J73" s="120">
        <f>J74</f>
        <v>0</v>
      </c>
      <c r="K73" s="110">
        <f>J73+I73</f>
        <v>301</v>
      </c>
    </row>
    <row r="74" spans="2:11" ht="31.5">
      <c r="B74" s="105"/>
      <c r="C74" s="114" t="s">
        <v>71</v>
      </c>
      <c r="D74" s="88">
        <v>992</v>
      </c>
      <c r="E74" s="115" t="s">
        <v>16</v>
      </c>
      <c r="F74" s="115" t="s">
        <v>24</v>
      </c>
      <c r="G74" s="115" t="s">
        <v>126</v>
      </c>
      <c r="H74" s="109"/>
      <c r="I74" s="110">
        <f>I75</f>
        <v>301</v>
      </c>
      <c r="J74" s="120">
        <f>J75</f>
        <v>0</v>
      </c>
      <c r="K74" s="110">
        <f>J74+I74</f>
        <v>301</v>
      </c>
    </row>
    <row r="75" spans="2:11" ht="47.25">
      <c r="B75" s="105"/>
      <c r="C75" s="97" t="s">
        <v>149</v>
      </c>
      <c r="D75" s="88">
        <v>992</v>
      </c>
      <c r="E75" s="115" t="s">
        <v>16</v>
      </c>
      <c r="F75" s="115" t="s">
        <v>24</v>
      </c>
      <c r="G75" s="115" t="s">
        <v>126</v>
      </c>
      <c r="H75" s="109">
        <v>200</v>
      </c>
      <c r="I75" s="110">
        <v>301</v>
      </c>
      <c r="J75" s="120"/>
      <c r="K75" s="110">
        <f>J75+I75</f>
        <v>301</v>
      </c>
    </row>
    <row r="76" spans="2:11" ht="31.5">
      <c r="B76" s="105"/>
      <c r="C76" s="97" t="s">
        <v>29</v>
      </c>
      <c r="D76" s="88">
        <v>992</v>
      </c>
      <c r="E76" s="98" t="s">
        <v>16</v>
      </c>
      <c r="F76" s="98">
        <v>12</v>
      </c>
      <c r="G76" s="109"/>
      <c r="H76" s="109"/>
      <c r="I76" s="110">
        <f>I77+I82</f>
        <v>1</v>
      </c>
      <c r="J76" s="110">
        <f>J77+J82</f>
        <v>0</v>
      </c>
      <c r="K76" s="110">
        <f>K77+K82</f>
        <v>1</v>
      </c>
    </row>
    <row r="77" spans="2:11" ht="31.5">
      <c r="B77" s="105"/>
      <c r="C77" s="114" t="s">
        <v>163</v>
      </c>
      <c r="D77" s="88">
        <v>992</v>
      </c>
      <c r="E77" s="98" t="s">
        <v>16</v>
      </c>
      <c r="F77" s="98" t="s">
        <v>31</v>
      </c>
      <c r="G77" s="109" t="s">
        <v>208</v>
      </c>
      <c r="H77" s="109"/>
      <c r="I77" s="110">
        <f aca="true" t="shared" si="11" ref="I77:K78">I78</f>
        <v>0</v>
      </c>
      <c r="J77" s="100">
        <f t="shared" si="11"/>
        <v>0</v>
      </c>
      <c r="K77" s="110">
        <f t="shared" si="11"/>
        <v>0</v>
      </c>
    </row>
    <row r="78" spans="2:11" ht="31.5">
      <c r="B78" s="105"/>
      <c r="C78" s="121" t="s">
        <v>165</v>
      </c>
      <c r="D78" s="88">
        <v>992</v>
      </c>
      <c r="E78" s="115" t="s">
        <v>16</v>
      </c>
      <c r="F78" s="115" t="s">
        <v>31</v>
      </c>
      <c r="G78" s="115" t="s">
        <v>166</v>
      </c>
      <c r="H78" s="109"/>
      <c r="I78" s="110">
        <f>I79+I81</f>
        <v>0</v>
      </c>
      <c r="J78" s="100">
        <f>J79</f>
        <v>0</v>
      </c>
      <c r="K78" s="110">
        <f t="shared" si="11"/>
        <v>0</v>
      </c>
    </row>
    <row r="79" spans="2:11" ht="31.5">
      <c r="B79" s="105"/>
      <c r="C79" s="121" t="s">
        <v>167</v>
      </c>
      <c r="D79" s="88">
        <v>992</v>
      </c>
      <c r="E79" s="115" t="s">
        <v>16</v>
      </c>
      <c r="F79" s="115" t="s">
        <v>31</v>
      </c>
      <c r="G79" s="115" t="s">
        <v>168</v>
      </c>
      <c r="H79" s="115"/>
      <c r="I79" s="110">
        <f>I80+I81</f>
        <v>0</v>
      </c>
      <c r="J79" s="100">
        <f>J81+J80</f>
        <v>0</v>
      </c>
      <c r="K79" s="110">
        <f>K80+K81</f>
        <v>0</v>
      </c>
    </row>
    <row r="80" spans="2:11" ht="47.25">
      <c r="B80" s="105"/>
      <c r="C80" s="97" t="s">
        <v>149</v>
      </c>
      <c r="D80" s="88">
        <v>992</v>
      </c>
      <c r="E80" s="115" t="s">
        <v>16</v>
      </c>
      <c r="F80" s="115" t="s">
        <v>31</v>
      </c>
      <c r="G80" s="115" t="s">
        <v>168</v>
      </c>
      <c r="H80" s="115" t="s">
        <v>83</v>
      </c>
      <c r="I80" s="110">
        <v>0</v>
      </c>
      <c r="J80" s="100"/>
      <c r="K80" s="110">
        <f>I80+J80</f>
        <v>0</v>
      </c>
    </row>
    <row r="81" spans="2:11" ht="15.75">
      <c r="B81" s="105"/>
      <c r="C81" s="114" t="s">
        <v>85</v>
      </c>
      <c r="D81" s="88">
        <v>992</v>
      </c>
      <c r="E81" s="115" t="s">
        <v>16</v>
      </c>
      <c r="F81" s="115" t="s">
        <v>31</v>
      </c>
      <c r="G81" s="115" t="s">
        <v>168</v>
      </c>
      <c r="H81" s="115" t="s">
        <v>169</v>
      </c>
      <c r="I81" s="110">
        <v>0</v>
      </c>
      <c r="J81" s="100">
        <v>0</v>
      </c>
      <c r="K81" s="110">
        <f>J81+I81</f>
        <v>0</v>
      </c>
    </row>
    <row r="82" spans="2:11" ht="63">
      <c r="B82" s="105"/>
      <c r="C82" s="114" t="s">
        <v>219</v>
      </c>
      <c r="D82" s="88">
        <v>992</v>
      </c>
      <c r="E82" s="115" t="s">
        <v>16</v>
      </c>
      <c r="F82" s="115" t="s">
        <v>31</v>
      </c>
      <c r="G82" s="115" t="s">
        <v>127</v>
      </c>
      <c r="H82" s="115"/>
      <c r="I82" s="110">
        <v>1</v>
      </c>
      <c r="J82" s="100">
        <f>J83</f>
        <v>0</v>
      </c>
      <c r="K82" s="110">
        <f>J82+I82</f>
        <v>1</v>
      </c>
    </row>
    <row r="83" spans="2:11" ht="31.5">
      <c r="B83" s="105"/>
      <c r="C83" s="114" t="s">
        <v>71</v>
      </c>
      <c r="D83" s="88">
        <v>992</v>
      </c>
      <c r="E83" s="115" t="s">
        <v>16</v>
      </c>
      <c r="F83" s="115" t="s">
        <v>31</v>
      </c>
      <c r="G83" s="115" t="s">
        <v>128</v>
      </c>
      <c r="H83" s="115"/>
      <c r="I83" s="110">
        <v>1</v>
      </c>
      <c r="J83" s="100">
        <f>J84</f>
        <v>0</v>
      </c>
      <c r="K83" s="110">
        <f>J83+I83</f>
        <v>1</v>
      </c>
    </row>
    <row r="84" spans="2:11" ht="47.25">
      <c r="B84" s="105"/>
      <c r="C84" s="97" t="s">
        <v>149</v>
      </c>
      <c r="D84" s="88">
        <v>992</v>
      </c>
      <c r="E84" s="115" t="s">
        <v>16</v>
      </c>
      <c r="F84" s="115" t="s">
        <v>31</v>
      </c>
      <c r="G84" s="115" t="s">
        <v>128</v>
      </c>
      <c r="H84" s="115" t="s">
        <v>83</v>
      </c>
      <c r="I84" s="110">
        <v>1</v>
      </c>
      <c r="J84" s="100"/>
      <c r="K84" s="110">
        <f>J84+I84</f>
        <v>1</v>
      </c>
    </row>
    <row r="85" spans="2:11" ht="15.75">
      <c r="B85" s="86"/>
      <c r="C85" s="82" t="s">
        <v>32</v>
      </c>
      <c r="D85" s="87">
        <v>992</v>
      </c>
      <c r="E85" s="84" t="s">
        <v>33</v>
      </c>
      <c r="F85" s="84" t="s">
        <v>13</v>
      </c>
      <c r="G85" s="87"/>
      <c r="H85" s="109"/>
      <c r="I85" s="117">
        <f>I86+I96</f>
        <v>1583.6</v>
      </c>
      <c r="J85" s="117">
        <f>+J86+J96</f>
        <v>0</v>
      </c>
      <c r="K85" s="117">
        <f>+K86+K96</f>
        <v>1583.6</v>
      </c>
    </row>
    <row r="86" spans="2:11" ht="15.75">
      <c r="B86" s="105"/>
      <c r="C86" s="82" t="s">
        <v>34</v>
      </c>
      <c r="D86" s="87">
        <v>992</v>
      </c>
      <c r="E86" s="84" t="s">
        <v>33</v>
      </c>
      <c r="F86" s="84" t="s">
        <v>21</v>
      </c>
      <c r="G86" s="87"/>
      <c r="H86" s="122"/>
      <c r="I86" s="117">
        <f>I87+I90+I93</f>
        <v>355.29999999999995</v>
      </c>
      <c r="J86" s="117">
        <f>J87+J90+J93</f>
        <v>0</v>
      </c>
      <c r="K86" s="117">
        <f>J86+I86</f>
        <v>355.29999999999995</v>
      </c>
    </row>
    <row r="87" spans="2:11" ht="15.75">
      <c r="B87" s="105"/>
      <c r="C87" s="97" t="s">
        <v>35</v>
      </c>
      <c r="D87" s="88">
        <v>992</v>
      </c>
      <c r="E87" s="98" t="s">
        <v>33</v>
      </c>
      <c r="F87" s="98" t="s">
        <v>21</v>
      </c>
      <c r="G87" s="115" t="s">
        <v>129</v>
      </c>
      <c r="H87" s="109"/>
      <c r="I87" s="110">
        <f aca="true" t="shared" si="12" ref="I87:K88">I88</f>
        <v>240.7</v>
      </c>
      <c r="J87" s="110">
        <f t="shared" si="12"/>
        <v>0</v>
      </c>
      <c r="K87" s="110">
        <f t="shared" si="12"/>
        <v>240.7</v>
      </c>
    </row>
    <row r="88" spans="2:11" ht="31.5">
      <c r="B88" s="105"/>
      <c r="C88" s="97" t="s">
        <v>88</v>
      </c>
      <c r="D88" s="88">
        <v>992</v>
      </c>
      <c r="E88" s="115" t="s">
        <v>33</v>
      </c>
      <c r="F88" s="115" t="s">
        <v>21</v>
      </c>
      <c r="G88" s="115" t="s">
        <v>130</v>
      </c>
      <c r="H88" s="115"/>
      <c r="I88" s="119">
        <f t="shared" si="12"/>
        <v>240.7</v>
      </c>
      <c r="J88" s="123">
        <f t="shared" si="12"/>
        <v>0</v>
      </c>
      <c r="K88" s="119">
        <f t="shared" si="12"/>
        <v>240.7</v>
      </c>
    </row>
    <row r="89" spans="2:11" ht="47.25">
      <c r="B89" s="105"/>
      <c r="C89" s="97" t="s">
        <v>149</v>
      </c>
      <c r="D89" s="88">
        <v>992</v>
      </c>
      <c r="E89" s="98" t="s">
        <v>33</v>
      </c>
      <c r="F89" s="98" t="s">
        <v>21</v>
      </c>
      <c r="G89" s="115" t="s">
        <v>130</v>
      </c>
      <c r="H89" s="115" t="s">
        <v>83</v>
      </c>
      <c r="I89" s="110">
        <v>240.7</v>
      </c>
      <c r="J89" s="100">
        <v>0</v>
      </c>
      <c r="K89" s="110">
        <f>I89+J89</f>
        <v>240.7</v>
      </c>
    </row>
    <row r="90" spans="2:11" ht="15.75">
      <c r="B90" s="105"/>
      <c r="C90" s="97" t="s">
        <v>90</v>
      </c>
      <c r="D90" s="88">
        <v>992</v>
      </c>
      <c r="E90" s="98" t="s">
        <v>33</v>
      </c>
      <c r="F90" s="98" t="s">
        <v>21</v>
      </c>
      <c r="G90" s="115" t="s">
        <v>162</v>
      </c>
      <c r="H90" s="115"/>
      <c r="I90" s="110">
        <f aca="true" t="shared" si="13" ref="I90:K91">I91</f>
        <v>6.6</v>
      </c>
      <c r="J90" s="100">
        <f t="shared" si="13"/>
        <v>0</v>
      </c>
      <c r="K90" s="110">
        <f t="shared" si="13"/>
        <v>6.6</v>
      </c>
    </row>
    <row r="91" spans="2:11" ht="15.75">
      <c r="B91" s="105"/>
      <c r="C91" s="97" t="s">
        <v>91</v>
      </c>
      <c r="D91" s="88">
        <v>992</v>
      </c>
      <c r="E91" s="98" t="s">
        <v>33</v>
      </c>
      <c r="F91" s="98" t="s">
        <v>21</v>
      </c>
      <c r="G91" s="115" t="s">
        <v>161</v>
      </c>
      <c r="H91" s="115"/>
      <c r="I91" s="110">
        <f t="shared" si="13"/>
        <v>6.6</v>
      </c>
      <c r="J91" s="100">
        <f t="shared" si="13"/>
        <v>0</v>
      </c>
      <c r="K91" s="110">
        <f t="shared" si="13"/>
        <v>6.6</v>
      </c>
    </row>
    <row r="92" spans="2:11" ht="47.25">
      <c r="B92" s="105"/>
      <c r="C92" s="97" t="s">
        <v>149</v>
      </c>
      <c r="D92" s="88">
        <v>992</v>
      </c>
      <c r="E92" s="98" t="s">
        <v>33</v>
      </c>
      <c r="F92" s="98" t="s">
        <v>21</v>
      </c>
      <c r="G92" s="115" t="s">
        <v>161</v>
      </c>
      <c r="H92" s="115" t="s">
        <v>83</v>
      </c>
      <c r="I92" s="110">
        <v>6.6</v>
      </c>
      <c r="J92" s="100"/>
      <c r="K92" s="110">
        <f>J92+I92</f>
        <v>6.6</v>
      </c>
    </row>
    <row r="93" spans="2:11" ht="31.5">
      <c r="B93" s="105"/>
      <c r="C93" s="97" t="s">
        <v>74</v>
      </c>
      <c r="D93" s="88">
        <v>992</v>
      </c>
      <c r="E93" s="115" t="s">
        <v>33</v>
      </c>
      <c r="F93" s="115" t="s">
        <v>21</v>
      </c>
      <c r="G93" s="115" t="s">
        <v>160</v>
      </c>
      <c r="H93" s="115"/>
      <c r="I93" s="124">
        <f aca="true" t="shared" si="14" ref="I93:K94">I94</f>
        <v>108</v>
      </c>
      <c r="J93" s="124">
        <f t="shared" si="14"/>
        <v>0</v>
      </c>
      <c r="K93" s="124">
        <f t="shared" si="14"/>
        <v>108</v>
      </c>
    </row>
    <row r="94" spans="2:11" ht="47.25">
      <c r="B94" s="105"/>
      <c r="C94" s="97" t="s">
        <v>89</v>
      </c>
      <c r="D94" s="88">
        <v>992</v>
      </c>
      <c r="E94" s="115" t="s">
        <v>33</v>
      </c>
      <c r="F94" s="115" t="s">
        <v>21</v>
      </c>
      <c r="G94" s="115" t="s">
        <v>159</v>
      </c>
      <c r="H94" s="115"/>
      <c r="I94" s="124">
        <f t="shared" si="14"/>
        <v>108</v>
      </c>
      <c r="J94" s="100">
        <f t="shared" si="14"/>
        <v>0</v>
      </c>
      <c r="K94" s="124">
        <f t="shared" si="14"/>
        <v>108</v>
      </c>
    </row>
    <row r="95" spans="2:11" ht="47.25">
      <c r="B95" s="105"/>
      <c r="C95" s="97" t="s">
        <v>149</v>
      </c>
      <c r="D95" s="88">
        <v>992</v>
      </c>
      <c r="E95" s="115" t="s">
        <v>33</v>
      </c>
      <c r="F95" s="115" t="s">
        <v>21</v>
      </c>
      <c r="G95" s="115" t="s">
        <v>159</v>
      </c>
      <c r="H95" s="115" t="s">
        <v>83</v>
      </c>
      <c r="I95" s="124">
        <v>108</v>
      </c>
      <c r="J95" s="100">
        <v>0</v>
      </c>
      <c r="K95" s="124">
        <f>J95+I95</f>
        <v>108</v>
      </c>
    </row>
    <row r="96" spans="2:11" ht="31.5">
      <c r="B96" s="105"/>
      <c r="C96" s="125" t="s">
        <v>36</v>
      </c>
      <c r="D96" s="87">
        <v>992</v>
      </c>
      <c r="E96" s="126" t="s">
        <v>33</v>
      </c>
      <c r="F96" s="126" t="s">
        <v>33</v>
      </c>
      <c r="G96" s="126"/>
      <c r="H96" s="126"/>
      <c r="I96" s="127">
        <f aca="true" t="shared" si="15" ref="I96:K97">I97</f>
        <v>1228.3</v>
      </c>
      <c r="J96" s="123">
        <f t="shared" si="15"/>
        <v>0</v>
      </c>
      <c r="K96" s="127">
        <f t="shared" si="15"/>
        <v>1228.3</v>
      </c>
    </row>
    <row r="97" spans="2:11" ht="31.5">
      <c r="B97" s="105"/>
      <c r="C97" s="114" t="s">
        <v>94</v>
      </c>
      <c r="D97" s="88">
        <v>992</v>
      </c>
      <c r="E97" s="115" t="s">
        <v>33</v>
      </c>
      <c r="F97" s="115" t="s">
        <v>33</v>
      </c>
      <c r="G97" s="115" t="s">
        <v>131</v>
      </c>
      <c r="H97" s="115"/>
      <c r="I97" s="119">
        <f t="shared" si="15"/>
        <v>1228.3</v>
      </c>
      <c r="J97" s="100">
        <f t="shared" si="15"/>
        <v>0</v>
      </c>
      <c r="K97" s="119">
        <f t="shared" si="15"/>
        <v>1228.3</v>
      </c>
    </row>
    <row r="98" spans="2:11" ht="31.5">
      <c r="B98" s="105"/>
      <c r="C98" s="114" t="s">
        <v>78</v>
      </c>
      <c r="D98" s="88">
        <v>992</v>
      </c>
      <c r="E98" s="115" t="s">
        <v>33</v>
      </c>
      <c r="F98" s="115" t="s">
        <v>33</v>
      </c>
      <c r="G98" s="115" t="s">
        <v>132</v>
      </c>
      <c r="H98" s="115"/>
      <c r="I98" s="119">
        <f>SUM(I99:I101)</f>
        <v>1228.3</v>
      </c>
      <c r="J98" s="100">
        <f>J99+J100+J101</f>
        <v>0</v>
      </c>
      <c r="K98" s="119">
        <f>SUM(I98:J98)</f>
        <v>1228.3</v>
      </c>
    </row>
    <row r="99" spans="2:11" ht="94.5">
      <c r="B99" s="105"/>
      <c r="C99" s="114" t="s">
        <v>81</v>
      </c>
      <c r="D99" s="88">
        <v>992</v>
      </c>
      <c r="E99" s="115" t="s">
        <v>33</v>
      </c>
      <c r="F99" s="115" t="s">
        <v>33</v>
      </c>
      <c r="G99" s="115" t="s">
        <v>132</v>
      </c>
      <c r="H99" s="115" t="s">
        <v>82</v>
      </c>
      <c r="I99" s="119">
        <v>946.8</v>
      </c>
      <c r="J99" s="100">
        <v>0</v>
      </c>
      <c r="K99" s="119">
        <f>SUM(I99:J99)</f>
        <v>946.8</v>
      </c>
    </row>
    <row r="100" spans="2:11" ht="47.25">
      <c r="B100" s="105"/>
      <c r="C100" s="97" t="s">
        <v>149</v>
      </c>
      <c r="D100" s="88">
        <v>992</v>
      </c>
      <c r="E100" s="115" t="s">
        <v>33</v>
      </c>
      <c r="F100" s="115" t="s">
        <v>33</v>
      </c>
      <c r="G100" s="115" t="s">
        <v>132</v>
      </c>
      <c r="H100" s="115" t="s">
        <v>83</v>
      </c>
      <c r="I100" s="119">
        <v>267</v>
      </c>
      <c r="J100" s="100">
        <v>0</v>
      </c>
      <c r="K100" s="119">
        <f>SUM(I100:J100)</f>
        <v>267</v>
      </c>
    </row>
    <row r="101" spans="2:11" ht="15.75">
      <c r="B101" s="105"/>
      <c r="C101" s="97" t="s">
        <v>84</v>
      </c>
      <c r="D101" s="88">
        <v>992</v>
      </c>
      <c r="E101" s="115" t="s">
        <v>33</v>
      </c>
      <c r="F101" s="115" t="s">
        <v>33</v>
      </c>
      <c r="G101" s="115" t="s">
        <v>132</v>
      </c>
      <c r="H101" s="115" t="s">
        <v>157</v>
      </c>
      <c r="I101" s="119">
        <v>14.5</v>
      </c>
      <c r="J101" s="100">
        <v>0</v>
      </c>
      <c r="K101" s="119">
        <f>SUM(I101:J101)</f>
        <v>14.5</v>
      </c>
    </row>
    <row r="102" spans="2:11" ht="15.75">
      <c r="B102" s="128"/>
      <c r="C102" s="125" t="s">
        <v>37</v>
      </c>
      <c r="D102" s="87">
        <v>992</v>
      </c>
      <c r="E102" s="126" t="s">
        <v>38</v>
      </c>
      <c r="F102" s="126" t="s">
        <v>13</v>
      </c>
      <c r="G102" s="126"/>
      <c r="H102" s="126"/>
      <c r="I102" s="127">
        <f aca="true" t="shared" si="16" ref="I102:K105">I103</f>
        <v>3</v>
      </c>
      <c r="J102" s="129">
        <f t="shared" si="16"/>
        <v>0</v>
      </c>
      <c r="K102" s="127">
        <f t="shared" si="16"/>
        <v>3</v>
      </c>
    </row>
    <row r="103" spans="2:11" ht="15.75">
      <c r="B103" s="105"/>
      <c r="C103" s="114" t="s">
        <v>39</v>
      </c>
      <c r="D103" s="88">
        <v>992</v>
      </c>
      <c r="E103" s="115" t="s">
        <v>38</v>
      </c>
      <c r="F103" s="115" t="s">
        <v>38</v>
      </c>
      <c r="G103" s="115"/>
      <c r="H103" s="115"/>
      <c r="I103" s="119">
        <f t="shared" si="16"/>
        <v>3</v>
      </c>
      <c r="J103" s="130">
        <f t="shared" si="16"/>
        <v>0</v>
      </c>
      <c r="K103" s="119">
        <f t="shared" si="16"/>
        <v>3</v>
      </c>
    </row>
    <row r="104" spans="2:11" ht="78.75">
      <c r="B104" s="105"/>
      <c r="C104" s="114" t="s">
        <v>209</v>
      </c>
      <c r="D104" s="88">
        <v>992</v>
      </c>
      <c r="E104" s="115" t="s">
        <v>38</v>
      </c>
      <c r="F104" s="115" t="s">
        <v>38</v>
      </c>
      <c r="G104" s="115" t="s">
        <v>133</v>
      </c>
      <c r="H104" s="115"/>
      <c r="I104" s="119">
        <f t="shared" si="16"/>
        <v>3</v>
      </c>
      <c r="J104" s="119">
        <f t="shared" si="16"/>
        <v>0</v>
      </c>
      <c r="K104" s="119">
        <f t="shared" si="16"/>
        <v>3</v>
      </c>
    </row>
    <row r="105" spans="2:11" ht="31.5">
      <c r="B105" s="105"/>
      <c r="C105" s="114" t="s">
        <v>71</v>
      </c>
      <c r="D105" s="88">
        <v>992</v>
      </c>
      <c r="E105" s="115" t="s">
        <v>38</v>
      </c>
      <c r="F105" s="115" t="s">
        <v>38</v>
      </c>
      <c r="G105" s="115" t="s">
        <v>134</v>
      </c>
      <c r="H105" s="115"/>
      <c r="I105" s="119">
        <f t="shared" si="16"/>
        <v>3</v>
      </c>
      <c r="J105" s="130">
        <f t="shared" si="16"/>
        <v>0</v>
      </c>
      <c r="K105" s="119">
        <f t="shared" si="16"/>
        <v>3</v>
      </c>
    </row>
    <row r="106" spans="2:11" ht="47.25">
      <c r="B106" s="105"/>
      <c r="C106" s="97" t="s">
        <v>149</v>
      </c>
      <c r="D106" s="88">
        <v>992</v>
      </c>
      <c r="E106" s="115" t="s">
        <v>38</v>
      </c>
      <c r="F106" s="115" t="s">
        <v>38</v>
      </c>
      <c r="G106" s="115" t="s">
        <v>134</v>
      </c>
      <c r="H106" s="115" t="s">
        <v>83</v>
      </c>
      <c r="I106" s="119">
        <v>3</v>
      </c>
      <c r="J106" s="119">
        <v>0</v>
      </c>
      <c r="K106" s="119">
        <f>I106+J106</f>
        <v>3</v>
      </c>
    </row>
    <row r="107" spans="2:11" ht="15.75">
      <c r="B107" s="128"/>
      <c r="C107" s="82" t="s">
        <v>79</v>
      </c>
      <c r="D107" s="87">
        <v>992</v>
      </c>
      <c r="E107" s="126" t="s">
        <v>40</v>
      </c>
      <c r="F107" s="126" t="s">
        <v>13</v>
      </c>
      <c r="G107" s="126"/>
      <c r="H107" s="126"/>
      <c r="I107" s="127">
        <f aca="true" t="shared" si="17" ref="I107:K108">I108</f>
        <v>5402.1</v>
      </c>
      <c r="J107" s="127">
        <f t="shared" si="17"/>
        <v>46.50000000000006</v>
      </c>
      <c r="K107" s="127">
        <f t="shared" si="17"/>
        <v>5448.6</v>
      </c>
    </row>
    <row r="108" spans="2:11" ht="15.75">
      <c r="B108" s="128"/>
      <c r="C108" s="97" t="s">
        <v>80</v>
      </c>
      <c r="D108" s="87">
        <v>992</v>
      </c>
      <c r="E108" s="126" t="s">
        <v>40</v>
      </c>
      <c r="F108" s="126" t="s">
        <v>12</v>
      </c>
      <c r="G108" s="126"/>
      <c r="H108" s="126"/>
      <c r="I108" s="127">
        <f t="shared" si="17"/>
        <v>5402.1</v>
      </c>
      <c r="J108" s="127">
        <f t="shared" si="17"/>
        <v>46.50000000000006</v>
      </c>
      <c r="K108" s="127">
        <f t="shared" si="17"/>
        <v>5448.6</v>
      </c>
    </row>
    <row r="109" spans="2:11" ht="15.75">
      <c r="B109" s="105"/>
      <c r="C109" s="114" t="s">
        <v>75</v>
      </c>
      <c r="D109" s="88">
        <v>992</v>
      </c>
      <c r="E109" s="115" t="s">
        <v>40</v>
      </c>
      <c r="F109" s="115" t="s">
        <v>12</v>
      </c>
      <c r="G109" s="115" t="s">
        <v>135</v>
      </c>
      <c r="H109" s="115"/>
      <c r="I109" s="119">
        <f>I110+I120+I125</f>
        <v>5402.1</v>
      </c>
      <c r="J109" s="119">
        <f>J110+J120+J125</f>
        <v>46.50000000000006</v>
      </c>
      <c r="K109" s="119">
        <f>K110+K120+K125</f>
        <v>5448.6</v>
      </c>
    </row>
    <row r="110" spans="2:11" ht="15.75">
      <c r="B110" s="105"/>
      <c r="C110" s="114" t="s">
        <v>76</v>
      </c>
      <c r="D110" s="88">
        <v>992</v>
      </c>
      <c r="E110" s="115" t="s">
        <v>40</v>
      </c>
      <c r="F110" s="115" t="s">
        <v>12</v>
      </c>
      <c r="G110" s="115" t="s">
        <v>136</v>
      </c>
      <c r="H110" s="131"/>
      <c r="I110" s="119">
        <f>I111+I118</f>
        <v>443.5</v>
      </c>
      <c r="J110" s="100">
        <f>J111+J118</f>
        <v>240.50000000000006</v>
      </c>
      <c r="K110" s="119">
        <f>K111+K118</f>
        <v>684</v>
      </c>
    </row>
    <row r="111" spans="2:11" ht="31.5">
      <c r="B111" s="105"/>
      <c r="C111" s="114" t="s">
        <v>78</v>
      </c>
      <c r="D111" s="88">
        <v>992</v>
      </c>
      <c r="E111" s="115" t="s">
        <v>40</v>
      </c>
      <c r="F111" s="115" t="s">
        <v>12</v>
      </c>
      <c r="G111" s="115" t="s">
        <v>137</v>
      </c>
      <c r="H111" s="109"/>
      <c r="I111" s="110">
        <f>I112+I113+I117+I114+I115</f>
        <v>441.8</v>
      </c>
      <c r="J111" s="100">
        <f>J112+J113+J114+J115+J117</f>
        <v>242.20000000000005</v>
      </c>
      <c r="K111" s="110">
        <f>K112+K113+K117+K114+K115</f>
        <v>684</v>
      </c>
    </row>
    <row r="112" spans="2:11" ht="94.5">
      <c r="B112" s="105"/>
      <c r="C112" s="97" t="s">
        <v>81</v>
      </c>
      <c r="D112" s="88">
        <v>992</v>
      </c>
      <c r="E112" s="115" t="s">
        <v>40</v>
      </c>
      <c r="F112" s="115" t="s">
        <v>12</v>
      </c>
      <c r="G112" s="115" t="s">
        <v>137</v>
      </c>
      <c r="H112" s="109">
        <v>100</v>
      </c>
      <c r="I112" s="110">
        <v>341.8</v>
      </c>
      <c r="J112" s="100">
        <v>-271</v>
      </c>
      <c r="K112" s="110">
        <f>I112+J112</f>
        <v>70.80000000000001</v>
      </c>
    </row>
    <row r="113" spans="2:11" ht="47.25">
      <c r="B113" s="105"/>
      <c r="C113" s="97" t="s">
        <v>149</v>
      </c>
      <c r="D113" s="88">
        <v>992</v>
      </c>
      <c r="E113" s="115" t="s">
        <v>40</v>
      </c>
      <c r="F113" s="115" t="s">
        <v>12</v>
      </c>
      <c r="G113" s="115" t="s">
        <v>137</v>
      </c>
      <c r="H113" s="109">
        <v>200</v>
      </c>
      <c r="I113" s="132">
        <v>96</v>
      </c>
      <c r="J113" s="133">
        <v>-95.5</v>
      </c>
      <c r="K113" s="132">
        <f>SUM(I113:J113)</f>
        <v>0.5</v>
      </c>
    </row>
    <row r="114" spans="2:11" ht="31.5">
      <c r="B114" s="105"/>
      <c r="C114" s="97" t="s">
        <v>86</v>
      </c>
      <c r="D114" s="88">
        <v>992</v>
      </c>
      <c r="E114" s="115" t="s">
        <v>40</v>
      </c>
      <c r="F114" s="115" t="s">
        <v>12</v>
      </c>
      <c r="G114" s="115" t="s">
        <v>137</v>
      </c>
      <c r="H114" s="109">
        <v>300</v>
      </c>
      <c r="I114" s="110">
        <v>1</v>
      </c>
      <c r="J114" s="100">
        <v>-1</v>
      </c>
      <c r="K114" s="132">
        <f>SUM(I114:J114)</f>
        <v>0</v>
      </c>
    </row>
    <row r="115" spans="2:14" ht="63.75" customHeight="1">
      <c r="B115" s="105"/>
      <c r="C115" s="142" t="s">
        <v>229</v>
      </c>
      <c r="D115" s="88">
        <v>992</v>
      </c>
      <c r="E115" s="115" t="s">
        <v>40</v>
      </c>
      <c r="F115" s="115" t="s">
        <v>12</v>
      </c>
      <c r="G115" s="115" t="s">
        <v>137</v>
      </c>
      <c r="H115" s="109"/>
      <c r="I115" s="110">
        <f>I116</f>
        <v>0</v>
      </c>
      <c r="J115" s="100">
        <f>J116</f>
        <v>612.7</v>
      </c>
      <c r="K115" s="110">
        <f>K116</f>
        <v>612.7</v>
      </c>
      <c r="N115" t="s">
        <v>197</v>
      </c>
    </row>
    <row r="116" spans="2:11" ht="27.75" customHeight="1">
      <c r="B116" s="105"/>
      <c r="C116" s="97" t="s">
        <v>85</v>
      </c>
      <c r="D116" s="88">
        <v>992</v>
      </c>
      <c r="E116" s="115" t="s">
        <v>40</v>
      </c>
      <c r="F116" s="115" t="s">
        <v>12</v>
      </c>
      <c r="G116" s="115" t="s">
        <v>137</v>
      </c>
      <c r="H116" s="109">
        <v>500</v>
      </c>
      <c r="I116" s="110">
        <v>0</v>
      </c>
      <c r="J116" s="100">
        <v>612.7</v>
      </c>
      <c r="K116" s="110">
        <f>I116+J116</f>
        <v>612.7</v>
      </c>
    </row>
    <row r="117" spans="2:11" ht="15.75">
      <c r="B117" s="105"/>
      <c r="C117" s="97" t="s">
        <v>84</v>
      </c>
      <c r="D117" s="88">
        <v>992</v>
      </c>
      <c r="E117" s="115" t="s">
        <v>40</v>
      </c>
      <c r="F117" s="115" t="s">
        <v>12</v>
      </c>
      <c r="G117" s="115" t="s">
        <v>137</v>
      </c>
      <c r="H117" s="88">
        <v>800</v>
      </c>
      <c r="I117" s="110">
        <v>3</v>
      </c>
      <c r="J117" s="100">
        <v>-3</v>
      </c>
      <c r="K117" s="110">
        <f>J117+I117</f>
        <v>0</v>
      </c>
    </row>
    <row r="118" spans="2:11" ht="31.5">
      <c r="B118" s="105"/>
      <c r="C118" s="114" t="s">
        <v>158</v>
      </c>
      <c r="D118" s="88">
        <v>992</v>
      </c>
      <c r="E118" s="115" t="s">
        <v>40</v>
      </c>
      <c r="F118" s="115" t="s">
        <v>12</v>
      </c>
      <c r="G118" s="115" t="s">
        <v>138</v>
      </c>
      <c r="H118" s="115"/>
      <c r="I118" s="119">
        <f>I119</f>
        <v>1.7</v>
      </c>
      <c r="J118" s="100">
        <f>J119</f>
        <v>-1.7</v>
      </c>
      <c r="K118" s="119">
        <f>K119</f>
        <v>0</v>
      </c>
    </row>
    <row r="119" spans="2:11" ht="47.25">
      <c r="B119" s="105"/>
      <c r="C119" s="97" t="s">
        <v>149</v>
      </c>
      <c r="D119" s="88">
        <v>992</v>
      </c>
      <c r="E119" s="115" t="s">
        <v>40</v>
      </c>
      <c r="F119" s="115" t="s">
        <v>12</v>
      </c>
      <c r="G119" s="115" t="s">
        <v>138</v>
      </c>
      <c r="H119" s="109">
        <v>200</v>
      </c>
      <c r="I119" s="110">
        <v>1.7</v>
      </c>
      <c r="J119" s="100">
        <v>-1.7</v>
      </c>
      <c r="K119" s="110">
        <f>I119+J119</f>
        <v>0</v>
      </c>
    </row>
    <row r="120" spans="2:11" ht="31.5">
      <c r="B120" s="105"/>
      <c r="C120" s="97" t="s">
        <v>77</v>
      </c>
      <c r="D120" s="88">
        <v>992</v>
      </c>
      <c r="E120" s="115" t="s">
        <v>40</v>
      </c>
      <c r="F120" s="115" t="s">
        <v>12</v>
      </c>
      <c r="G120" s="88" t="s">
        <v>139</v>
      </c>
      <c r="H120" s="109"/>
      <c r="I120" s="110">
        <f>I121</f>
        <v>1621.2</v>
      </c>
      <c r="J120" s="100">
        <f>J121</f>
        <v>0</v>
      </c>
      <c r="K120" s="110">
        <f>K121</f>
        <v>1621.2</v>
      </c>
    </row>
    <row r="121" spans="2:11" ht="31.5">
      <c r="B121" s="105"/>
      <c r="C121" s="114" t="s">
        <v>78</v>
      </c>
      <c r="D121" s="88">
        <v>992</v>
      </c>
      <c r="E121" s="115" t="s">
        <v>40</v>
      </c>
      <c r="F121" s="115" t="s">
        <v>12</v>
      </c>
      <c r="G121" s="115" t="s">
        <v>140</v>
      </c>
      <c r="H121" s="109"/>
      <c r="I121" s="110">
        <f>I122+I123+I124</f>
        <v>1621.2</v>
      </c>
      <c r="J121" s="100">
        <f>J122+J123+J124</f>
        <v>0</v>
      </c>
      <c r="K121" s="110">
        <f>K122+K123+K124</f>
        <v>1621.2</v>
      </c>
    </row>
    <row r="122" spans="2:11" ht="94.5">
      <c r="B122" s="105"/>
      <c r="C122" s="97" t="s">
        <v>81</v>
      </c>
      <c r="D122" s="88">
        <v>992</v>
      </c>
      <c r="E122" s="115" t="s">
        <v>40</v>
      </c>
      <c r="F122" s="115" t="s">
        <v>12</v>
      </c>
      <c r="G122" s="115" t="s">
        <v>140</v>
      </c>
      <c r="H122" s="109">
        <v>100</v>
      </c>
      <c r="I122" s="110">
        <v>983.8</v>
      </c>
      <c r="J122" s="100">
        <v>0</v>
      </c>
      <c r="K122" s="110">
        <f>SUM(I122:J122)</f>
        <v>983.8</v>
      </c>
    </row>
    <row r="123" spans="2:11" ht="47.25">
      <c r="B123" s="105"/>
      <c r="C123" s="97" t="s">
        <v>149</v>
      </c>
      <c r="D123" s="88">
        <v>992</v>
      </c>
      <c r="E123" s="115" t="s">
        <v>40</v>
      </c>
      <c r="F123" s="115" t="s">
        <v>12</v>
      </c>
      <c r="G123" s="115" t="s">
        <v>140</v>
      </c>
      <c r="H123" s="109">
        <v>200</v>
      </c>
      <c r="I123" s="132">
        <v>617.7</v>
      </c>
      <c r="J123" s="133">
        <v>0</v>
      </c>
      <c r="K123" s="132">
        <f>SUM(I123:J123)</f>
        <v>617.7</v>
      </c>
    </row>
    <row r="124" spans="2:11" ht="15.75">
      <c r="B124" s="105"/>
      <c r="C124" s="97" t="s">
        <v>84</v>
      </c>
      <c r="D124" s="88">
        <v>992</v>
      </c>
      <c r="E124" s="115" t="s">
        <v>40</v>
      </c>
      <c r="F124" s="115" t="s">
        <v>12</v>
      </c>
      <c r="G124" s="115" t="s">
        <v>140</v>
      </c>
      <c r="H124" s="88">
        <v>800</v>
      </c>
      <c r="I124" s="110">
        <v>19.7</v>
      </c>
      <c r="J124" s="100">
        <v>0</v>
      </c>
      <c r="K124" s="110">
        <f>J124+I124</f>
        <v>19.7</v>
      </c>
    </row>
    <row r="125" spans="2:11" ht="63">
      <c r="B125" s="105"/>
      <c r="C125" s="114" t="s">
        <v>172</v>
      </c>
      <c r="D125" s="88">
        <v>992</v>
      </c>
      <c r="E125" s="115" t="s">
        <v>40</v>
      </c>
      <c r="F125" s="115" t="s">
        <v>12</v>
      </c>
      <c r="G125" s="115" t="s">
        <v>141</v>
      </c>
      <c r="H125" s="88"/>
      <c r="I125" s="110">
        <f>I126+I129+I131</f>
        <v>3337.4</v>
      </c>
      <c r="J125" s="100">
        <f>J131+J129+J126</f>
        <v>-194</v>
      </c>
      <c r="K125" s="110">
        <f>I125+J125</f>
        <v>3143.4</v>
      </c>
    </row>
    <row r="126" spans="2:11" ht="78.75">
      <c r="B126" s="105"/>
      <c r="C126" s="97" t="s">
        <v>154</v>
      </c>
      <c r="D126" s="88">
        <v>992</v>
      </c>
      <c r="E126" s="115" t="s">
        <v>40</v>
      </c>
      <c r="F126" s="115" t="s">
        <v>12</v>
      </c>
      <c r="G126" s="115" t="s">
        <v>226</v>
      </c>
      <c r="H126" s="109"/>
      <c r="I126" s="110">
        <f>I127</f>
        <v>2628.3</v>
      </c>
      <c r="J126" s="100">
        <f>J127+J128</f>
        <v>0</v>
      </c>
      <c r="K126" s="110">
        <f>SUM(K127:K128)</f>
        <v>2628.3</v>
      </c>
    </row>
    <row r="127" spans="2:13" ht="94.5">
      <c r="B127" s="105"/>
      <c r="C127" s="97" t="s">
        <v>81</v>
      </c>
      <c r="D127" s="88">
        <v>992</v>
      </c>
      <c r="E127" s="115" t="s">
        <v>40</v>
      </c>
      <c r="F127" s="115" t="s">
        <v>12</v>
      </c>
      <c r="G127" s="115" t="s">
        <v>226</v>
      </c>
      <c r="H127" s="109">
        <v>100</v>
      </c>
      <c r="I127" s="110">
        <v>2628.3</v>
      </c>
      <c r="J127" s="100">
        <v>-170.4</v>
      </c>
      <c r="K127" s="110">
        <f>I127+J127</f>
        <v>2457.9</v>
      </c>
      <c r="M127" t="s">
        <v>197</v>
      </c>
    </row>
    <row r="128" spans="2:11" ht="35.25" customHeight="1">
      <c r="B128" s="105"/>
      <c r="C128" s="142" t="s">
        <v>85</v>
      </c>
      <c r="D128" s="88">
        <v>992</v>
      </c>
      <c r="E128" s="115" t="s">
        <v>40</v>
      </c>
      <c r="F128" s="115" t="s">
        <v>12</v>
      </c>
      <c r="G128" s="115" t="s">
        <v>226</v>
      </c>
      <c r="H128" s="109">
        <v>500</v>
      </c>
      <c r="I128" s="110">
        <v>0</v>
      </c>
      <c r="J128" s="100">
        <v>170.4</v>
      </c>
      <c r="K128" s="110">
        <f>I128+J128</f>
        <v>170.4</v>
      </c>
    </row>
    <row r="129" spans="2:11" ht="78.75">
      <c r="B129" s="105"/>
      <c r="C129" s="97" t="s">
        <v>210</v>
      </c>
      <c r="D129" s="88">
        <v>992</v>
      </c>
      <c r="E129" s="115" t="s">
        <v>40</v>
      </c>
      <c r="F129" s="115" t="s">
        <v>12</v>
      </c>
      <c r="G129" s="115" t="s">
        <v>211</v>
      </c>
      <c r="H129" s="109"/>
      <c r="I129" s="110">
        <f>I130</f>
        <v>617.4</v>
      </c>
      <c r="J129" s="100">
        <f>J130</f>
        <v>-148.2</v>
      </c>
      <c r="K129" s="110">
        <f>K130</f>
        <v>469.2</v>
      </c>
    </row>
    <row r="130" spans="2:14" ht="94.5">
      <c r="B130" s="105"/>
      <c r="C130" s="97" t="s">
        <v>81</v>
      </c>
      <c r="D130" s="88">
        <v>992</v>
      </c>
      <c r="E130" s="115" t="s">
        <v>40</v>
      </c>
      <c r="F130" s="115" t="s">
        <v>12</v>
      </c>
      <c r="G130" s="115" t="s">
        <v>211</v>
      </c>
      <c r="H130" s="109">
        <v>100</v>
      </c>
      <c r="I130" s="110">
        <v>617.4</v>
      </c>
      <c r="J130" s="100">
        <v>-148.2</v>
      </c>
      <c r="K130" s="110">
        <f>SUM(I130:J130)</f>
        <v>469.2</v>
      </c>
      <c r="N130" t="s">
        <v>197</v>
      </c>
    </row>
    <row r="131" spans="2:14" ht="78.75">
      <c r="B131" s="105"/>
      <c r="C131" s="97" t="s">
        <v>212</v>
      </c>
      <c r="D131" s="88">
        <v>992</v>
      </c>
      <c r="E131" s="115" t="s">
        <v>40</v>
      </c>
      <c r="F131" s="115" t="s">
        <v>12</v>
      </c>
      <c r="G131" s="115" t="s">
        <v>213</v>
      </c>
      <c r="H131" s="109"/>
      <c r="I131" s="110">
        <f>I132</f>
        <v>91.7</v>
      </c>
      <c r="J131" s="100">
        <f>J132</f>
        <v>-45.8</v>
      </c>
      <c r="K131" s="110">
        <f>K132</f>
        <v>45.900000000000006</v>
      </c>
      <c r="N131" t="s">
        <v>197</v>
      </c>
    </row>
    <row r="132" spans="2:11" ht="94.5">
      <c r="B132" s="105"/>
      <c r="C132" s="97" t="s">
        <v>81</v>
      </c>
      <c r="D132" s="88">
        <v>992</v>
      </c>
      <c r="E132" s="115" t="s">
        <v>40</v>
      </c>
      <c r="F132" s="115" t="s">
        <v>12</v>
      </c>
      <c r="G132" s="115" t="s">
        <v>213</v>
      </c>
      <c r="H132" s="109">
        <v>100</v>
      </c>
      <c r="I132" s="110">
        <v>91.7</v>
      </c>
      <c r="J132" s="100">
        <v>-45.8</v>
      </c>
      <c r="K132" s="110">
        <f>SUM(I132:J132)</f>
        <v>45.900000000000006</v>
      </c>
    </row>
    <row r="133" spans="2:11" ht="15.75">
      <c r="B133" s="105"/>
      <c r="C133" s="125" t="s">
        <v>47</v>
      </c>
      <c r="D133" s="88">
        <v>992</v>
      </c>
      <c r="E133" s="126" t="s">
        <v>27</v>
      </c>
      <c r="F133" s="126"/>
      <c r="G133" s="134"/>
      <c r="H133" s="134"/>
      <c r="I133" s="117">
        <f aca="true" t="shared" si="18" ref="I133:K134">I134</f>
        <v>500</v>
      </c>
      <c r="J133" s="123">
        <f t="shared" si="18"/>
        <v>-46.5</v>
      </c>
      <c r="K133" s="117">
        <f t="shared" si="18"/>
        <v>453.5</v>
      </c>
    </row>
    <row r="134" spans="2:11" ht="15.75">
      <c r="B134" s="105"/>
      <c r="C134" s="114" t="s">
        <v>48</v>
      </c>
      <c r="D134" s="88">
        <v>992</v>
      </c>
      <c r="E134" s="115" t="s">
        <v>27</v>
      </c>
      <c r="F134" s="115" t="s">
        <v>21</v>
      </c>
      <c r="G134" s="135"/>
      <c r="H134" s="135"/>
      <c r="I134" s="110">
        <f t="shared" si="18"/>
        <v>500</v>
      </c>
      <c r="J134" s="100">
        <f t="shared" si="18"/>
        <v>-46.5</v>
      </c>
      <c r="K134" s="110">
        <f t="shared" si="18"/>
        <v>453.5</v>
      </c>
    </row>
    <row r="135" spans="2:11" ht="78.75">
      <c r="B135" s="105"/>
      <c r="C135" s="114" t="s">
        <v>173</v>
      </c>
      <c r="D135" s="88">
        <v>992</v>
      </c>
      <c r="E135" s="115" t="s">
        <v>27</v>
      </c>
      <c r="F135" s="115" t="s">
        <v>21</v>
      </c>
      <c r="G135" s="135" t="s">
        <v>142</v>
      </c>
      <c r="H135" s="135"/>
      <c r="I135" s="110">
        <f>I137</f>
        <v>500</v>
      </c>
      <c r="J135" s="100">
        <f>J136</f>
        <v>-46.5</v>
      </c>
      <c r="K135" s="110">
        <f>K137</f>
        <v>453.5</v>
      </c>
    </row>
    <row r="136" spans="2:11" ht="31.5">
      <c r="B136" s="105"/>
      <c r="C136" s="114" t="s">
        <v>71</v>
      </c>
      <c r="D136" s="88">
        <v>992</v>
      </c>
      <c r="E136" s="115" t="s">
        <v>27</v>
      </c>
      <c r="F136" s="115" t="s">
        <v>21</v>
      </c>
      <c r="G136" s="135" t="s">
        <v>143</v>
      </c>
      <c r="H136" s="135"/>
      <c r="I136" s="110">
        <f>I137</f>
        <v>500</v>
      </c>
      <c r="J136" s="100">
        <f>J137</f>
        <v>-46.5</v>
      </c>
      <c r="K136" s="110">
        <f>K137</f>
        <v>453.5</v>
      </c>
    </row>
    <row r="137" spans="2:11" ht="31.5">
      <c r="B137" s="105"/>
      <c r="C137" s="114" t="s">
        <v>86</v>
      </c>
      <c r="D137" s="88">
        <v>992</v>
      </c>
      <c r="E137" s="115" t="s">
        <v>27</v>
      </c>
      <c r="F137" s="115" t="s">
        <v>21</v>
      </c>
      <c r="G137" s="135" t="s">
        <v>143</v>
      </c>
      <c r="H137" s="135" t="s">
        <v>87</v>
      </c>
      <c r="I137" s="110">
        <v>500</v>
      </c>
      <c r="J137" s="100">
        <v>-46.5</v>
      </c>
      <c r="K137" s="110">
        <f>J137+I137</f>
        <v>453.5</v>
      </c>
    </row>
    <row r="138" spans="2:11" ht="15.75">
      <c r="B138" s="86"/>
      <c r="C138" s="82" t="s">
        <v>42</v>
      </c>
      <c r="D138" s="87">
        <v>992</v>
      </c>
      <c r="E138" s="126" t="s">
        <v>43</v>
      </c>
      <c r="F138" s="126" t="s">
        <v>13</v>
      </c>
      <c r="G138" s="87"/>
      <c r="H138" s="109"/>
      <c r="I138" s="117">
        <f aca="true" t="shared" si="19" ref="I138:K140">I139</f>
        <v>590.5</v>
      </c>
      <c r="J138" s="123">
        <f t="shared" si="19"/>
        <v>0</v>
      </c>
      <c r="K138" s="117">
        <f t="shared" si="19"/>
        <v>590.5</v>
      </c>
    </row>
    <row r="139" spans="2:11" ht="15.75">
      <c r="B139" s="86"/>
      <c r="C139" s="97" t="s">
        <v>144</v>
      </c>
      <c r="D139" s="87">
        <v>992</v>
      </c>
      <c r="E139" s="126" t="s">
        <v>43</v>
      </c>
      <c r="F139" s="126" t="s">
        <v>12</v>
      </c>
      <c r="G139" s="87"/>
      <c r="H139" s="109"/>
      <c r="I139" s="117">
        <f t="shared" si="19"/>
        <v>590.5</v>
      </c>
      <c r="J139" s="100">
        <f t="shared" si="19"/>
        <v>0</v>
      </c>
      <c r="K139" s="117">
        <f t="shared" si="19"/>
        <v>590.5</v>
      </c>
    </row>
    <row r="140" spans="2:11" ht="31.5">
      <c r="B140" s="96"/>
      <c r="C140" s="97" t="s">
        <v>145</v>
      </c>
      <c r="D140" s="88">
        <v>992</v>
      </c>
      <c r="E140" s="115" t="s">
        <v>43</v>
      </c>
      <c r="F140" s="115" t="s">
        <v>12</v>
      </c>
      <c r="G140" s="88" t="s">
        <v>148</v>
      </c>
      <c r="H140" s="109"/>
      <c r="I140" s="110">
        <f t="shared" si="19"/>
        <v>590.5</v>
      </c>
      <c r="J140" s="100">
        <f t="shared" si="19"/>
        <v>0</v>
      </c>
      <c r="K140" s="110">
        <f t="shared" si="19"/>
        <v>590.5</v>
      </c>
    </row>
    <row r="141" spans="2:11" ht="31.5">
      <c r="B141" s="105"/>
      <c r="C141" s="97" t="s">
        <v>41</v>
      </c>
      <c r="D141" s="88">
        <v>992</v>
      </c>
      <c r="E141" s="88">
        <v>11</v>
      </c>
      <c r="F141" s="115" t="s">
        <v>12</v>
      </c>
      <c r="G141" s="88" t="s">
        <v>146</v>
      </c>
      <c r="H141" s="88"/>
      <c r="I141" s="99">
        <f>SUM(I142:I144)</f>
        <v>590.5</v>
      </c>
      <c r="J141" s="100">
        <f>J142+J143+J144</f>
        <v>0</v>
      </c>
      <c r="K141" s="99">
        <f>SUM(I141:J141)</f>
        <v>590.5</v>
      </c>
    </row>
    <row r="142" spans="2:11" ht="94.5">
      <c r="B142" s="105"/>
      <c r="C142" s="97" t="s">
        <v>81</v>
      </c>
      <c r="D142" s="88">
        <v>992</v>
      </c>
      <c r="E142" s="88">
        <v>11</v>
      </c>
      <c r="F142" s="115" t="s">
        <v>12</v>
      </c>
      <c r="G142" s="88" t="s">
        <v>147</v>
      </c>
      <c r="H142" s="88">
        <v>100</v>
      </c>
      <c r="I142" s="99">
        <v>461</v>
      </c>
      <c r="J142" s="100">
        <v>0</v>
      </c>
      <c r="K142" s="99">
        <f>SUM(I142:J142)</f>
        <v>461</v>
      </c>
    </row>
    <row r="143" spans="2:11" ht="47.25">
      <c r="B143" s="105"/>
      <c r="C143" s="97" t="s">
        <v>149</v>
      </c>
      <c r="D143" s="88">
        <v>992</v>
      </c>
      <c r="E143" s="88">
        <v>11</v>
      </c>
      <c r="F143" s="115" t="s">
        <v>12</v>
      </c>
      <c r="G143" s="88" t="s">
        <v>147</v>
      </c>
      <c r="H143" s="109">
        <v>200</v>
      </c>
      <c r="I143" s="132">
        <v>118.5</v>
      </c>
      <c r="J143" s="133">
        <v>0</v>
      </c>
      <c r="K143" s="132">
        <f>SUM(I143:J143)</f>
        <v>118.5</v>
      </c>
    </row>
    <row r="144" spans="2:11" ht="15.75">
      <c r="B144" s="105"/>
      <c r="C144" s="97" t="s">
        <v>84</v>
      </c>
      <c r="D144" s="88">
        <v>992</v>
      </c>
      <c r="E144" s="88">
        <v>11</v>
      </c>
      <c r="F144" s="115" t="s">
        <v>12</v>
      </c>
      <c r="G144" s="88" t="s">
        <v>147</v>
      </c>
      <c r="H144" s="88">
        <v>800</v>
      </c>
      <c r="I144" s="110">
        <v>11</v>
      </c>
      <c r="J144" s="100">
        <v>0</v>
      </c>
      <c r="K144" s="110">
        <f>SUM(I144:J144)</f>
        <v>11</v>
      </c>
    </row>
    <row r="145" spans="2:11" ht="15.75">
      <c r="B145" s="18"/>
      <c r="C145" s="41"/>
      <c r="D145" s="15"/>
      <c r="E145" s="15"/>
      <c r="F145" s="22"/>
      <c r="G145" s="15"/>
      <c r="H145" s="15"/>
      <c r="I145" s="20"/>
      <c r="J145" s="136"/>
      <c r="K145" s="20"/>
    </row>
    <row r="146" spans="2:11" ht="21" customHeight="1">
      <c r="B146" s="137" t="s">
        <v>214</v>
      </c>
      <c r="C146" s="137"/>
      <c r="D146" s="137"/>
      <c r="E146" s="137"/>
      <c r="F146" s="137"/>
      <c r="G146" s="137"/>
      <c r="H146" s="137"/>
      <c r="I146" s="149" t="s">
        <v>215</v>
      </c>
      <c r="J146" s="149"/>
      <c r="K146" s="138"/>
    </row>
  </sheetData>
  <sheetProtection/>
  <mergeCells count="5">
    <mergeCell ref="I146:J146"/>
    <mergeCell ref="D2:K2"/>
    <mergeCell ref="B3:K3"/>
    <mergeCell ref="H4:K4"/>
    <mergeCell ref="B1:I1"/>
  </mergeCells>
  <printOptions/>
  <pageMargins left="0.7" right="0.7" top="0.75" bottom="0.75" header="0.3" footer="0.3"/>
  <pageSetup fitToHeight="5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BOSS</cp:lastModifiedBy>
  <cp:lastPrinted>2018-02-15T18:20:41Z</cp:lastPrinted>
  <dcterms:created xsi:type="dcterms:W3CDTF">2012-11-10T14:38:05Z</dcterms:created>
  <dcterms:modified xsi:type="dcterms:W3CDTF">2018-02-15T19:04:45Z</dcterms:modified>
  <cp:category/>
  <cp:version/>
  <cp:contentType/>
  <cp:contentStatus/>
</cp:coreProperties>
</file>